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<sst xmlns="http://schemas.openxmlformats.org/spreadsheetml/2006/main" count="1256" uniqueCount="599">
  <si>
    <t>Príjmy</t>
  </si>
  <si>
    <t>Názov</t>
  </si>
  <si>
    <t>Daň z príjmov fyzických osôb</t>
  </si>
  <si>
    <t>Správne poplatky</t>
  </si>
  <si>
    <t>Vl. príjmy ZPS SMARAGD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</si>
  <si>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</si>
  <si>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</si>
  <si>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</si>
  <si>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</si>
  <si>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</si>
  <si>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</si>
  <si>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</si>
  <si>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</si>
  <si>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</si>
  <si>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</si>
  <si>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</si>
  <si>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</si>
  <si>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</si>
  <si>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Výdavky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</si>
  <si>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</si>
  <si>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</si>
  <si>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</si>
  <si>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</si>
  <si>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</si>
  <si>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</si>
  <si>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</si>
  <si>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</si>
  <si>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</si>
  <si>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</si>
  <si>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Reprezentačné - materál. výd.</t>
  </si>
  <si>
    <t>Reprezentačné - poskyt. služby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</si>
  <si>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</si>
  <si>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</si>
  <si>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</si>
  <si>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</si>
  <si>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</si>
  <si>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</si>
  <si>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</si>
  <si>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</si>
  <si>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</si>
  <si>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>Prídel do soc. fondu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</si>
  <si>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</si>
  <si>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</si>
  <si>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</si>
  <si>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</si>
  <si>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</si>
  <si>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</si>
  <si>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</si>
  <si>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</si>
  <si>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</si>
  <si>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</si>
  <si>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</si>
  <si>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</si>
  <si>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</si>
  <si>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</si>
  <si>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</si>
  <si>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</si>
  <si>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</si>
  <si>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</si>
  <si>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</si>
  <si>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</si>
  <si>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</si>
  <si>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</si>
  <si>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</si>
  <si>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</si>
  <si>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</si>
  <si>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</si>
  <si>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</si>
  <si>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</si>
  <si>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</si>
  <si>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3.4.</t>
  </si>
  <si>
    <t>Údržba budov-nebyt. pr.</t>
  </si>
  <si>
    <t>Údržba budov</t>
  </si>
  <si>
    <t>3.6.</t>
  </si>
  <si>
    <t>Príprava projektov</t>
  </si>
  <si>
    <t>3.7.</t>
  </si>
  <si>
    <t>01.6.0.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</si>
  <si>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</si>
  <si>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</si>
  <si>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</si>
  <si>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</si>
  <si>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</si>
  <si>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</si>
  <si>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</si>
  <si>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01.3.3.</t>
  </si>
  <si>
    <t xml:space="preserve">Poštovné                           </t>
  </si>
  <si>
    <t xml:space="preserve">Knihy, časopisy </t>
  </si>
  <si>
    <t xml:space="preserve">Školenie                   </t>
  </si>
  <si>
    <t xml:space="preserve">Ošatenie                </t>
  </si>
  <si>
    <t xml:space="preserve">Sociálny fond                             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</si>
  <si>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</si>
  <si>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</si>
  <si>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</si>
  <si>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</si>
  <si>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</si>
  <si>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</si>
  <si>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</si>
  <si>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</si>
  <si>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</si>
  <si>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</si>
  <si>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</si>
  <si>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</si>
  <si>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</si>
  <si>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 xml:space="preserve">Telefón                   </t>
  </si>
  <si>
    <t xml:space="preserve">Poštovné                 </t>
  </si>
  <si>
    <t>Kanc. stroje, zariad. a  náradie</t>
  </si>
  <si>
    <t>Dopravné - palivo, mazivá, oleje</t>
  </si>
  <si>
    <t>Dopravné - servis, údržba</t>
  </si>
  <si>
    <t>Poistenie mot. vozidla</t>
  </si>
  <si>
    <t>Údržba kanc. strojov a zar.</t>
  </si>
  <si>
    <t>Údržba programov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</si>
  <si>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</si>
  <si>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</si>
  <si>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</si>
  <si>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</si>
  <si>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</si>
  <si>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</si>
  <si>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</si>
  <si>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</si>
  <si>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</si>
  <si>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</si>
  <si>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>Telefón, poštovné</t>
  </si>
  <si>
    <t>Interiérové vybavenie</t>
  </si>
  <si>
    <t>Všeob. materiál</t>
  </si>
  <si>
    <t>Špec. materiál</t>
  </si>
  <si>
    <t>Prac. odev, obuv</t>
  </si>
  <si>
    <t xml:space="preserve">Školenia                </t>
  </si>
  <si>
    <t xml:space="preserve">Všeobecné služby </t>
  </si>
  <si>
    <t>5.2.</t>
  </si>
  <si>
    <t>Požiarna ochrana</t>
  </si>
  <si>
    <t>03.2.0.</t>
  </si>
  <si>
    <t>Cestovné</t>
  </si>
  <si>
    <t>Energie (el. en., plyn)</t>
  </si>
  <si>
    <t>Pracovné odevy, obuv</t>
  </si>
  <si>
    <t>Údržba budovy</t>
  </si>
  <si>
    <t>Všeobecné služby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</si>
  <si>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</si>
  <si>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</si>
  <si>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</si>
  <si>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</si>
  <si>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</si>
  <si>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</si>
  <si>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</si>
  <si>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Nákup odpad. nádob, kontajn.</t>
  </si>
  <si>
    <t>Karty, známky, poplatky</t>
  </si>
  <si>
    <t>Zneškodnenie odpadu a ost. sl.</t>
  </si>
  <si>
    <t>7.</t>
  </si>
  <si>
    <t>Komunikácie</t>
  </si>
  <si>
    <t>7.1.</t>
  </si>
  <si>
    <t>Oprava miestnych komun.</t>
  </si>
  <si>
    <t>04.5.1.</t>
  </si>
  <si>
    <t>Údržba ciest a chodníkov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</si>
  <si>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</si>
  <si>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</si>
  <si>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</si>
  <si>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</si>
  <si>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</si>
  <si>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</si>
  <si>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</si>
  <si>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</si>
  <si>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</si>
  <si>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</si>
  <si>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Vodné, stočné</t>
  </si>
  <si>
    <t>Prevádz. stroje, prístroje</t>
  </si>
  <si>
    <t xml:space="preserve">Školenia                   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</si>
  <si>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</si>
  <si>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</si>
  <si>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</si>
  <si>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</si>
  <si>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</si>
  <si>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</si>
  <si>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</si>
  <si>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</si>
  <si>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</si>
  <si>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</si>
  <si>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9.2.2.</t>
  </si>
  <si>
    <t>ZŠsMŠ ÁF s VJM</t>
  </si>
  <si>
    <t>Št. dotácia pre ZŠsMŠÁF</t>
  </si>
  <si>
    <t>09.1.2.</t>
  </si>
  <si>
    <t>9.3.</t>
  </si>
  <si>
    <t>Základná umelecká škola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</si>
  <si>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</si>
  <si>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</si>
  <si>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</si>
  <si>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</si>
  <si>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</si>
  <si>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</si>
  <si>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</si>
  <si>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</si>
  <si>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</si>
  <si>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 xml:space="preserve">Prepravné           </t>
  </si>
  <si>
    <t>Údržba budov, priestorov</t>
  </si>
  <si>
    <t>Mládežnícke podujatia</t>
  </si>
  <si>
    <t>Všeobecné služby, revízie</t>
  </si>
  <si>
    <t xml:space="preserve">Poistné           </t>
  </si>
  <si>
    <t>Dohody o vyk. práce</t>
  </si>
  <si>
    <t>9.5.</t>
  </si>
  <si>
    <t>Školské jedálne</t>
  </si>
  <si>
    <t>9.5.1.</t>
  </si>
  <si>
    <t>Šk. jedálen pri ZŠ slov.</t>
  </si>
  <si>
    <t>9.5.2.</t>
  </si>
  <si>
    <t>Šk. jedáleň pri ZŠsMŠ ÁF</t>
  </si>
  <si>
    <t>9.5.3.</t>
  </si>
  <si>
    <t>Školská jedáleň pri MŠ</t>
  </si>
  <si>
    <t>09.6.0.1</t>
  </si>
  <si>
    <t>Šk. strav. v špec. ZŠ</t>
  </si>
  <si>
    <t>9.5.4.</t>
  </si>
  <si>
    <t>9.6.</t>
  </si>
  <si>
    <t>Spoločný šk. úrad</t>
  </si>
  <si>
    <t xml:space="preserve">Sociálny fond              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</si>
  <si>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</si>
  <si>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</si>
  <si>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</si>
  <si>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</si>
  <si>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</si>
  <si>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</si>
  <si>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</si>
  <si>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</si>
  <si>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</si>
  <si>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Údržba strojov, zariad.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</si>
  <si>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</si>
  <si>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</si>
  <si>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</si>
  <si>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</si>
  <si>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</si>
  <si>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</si>
  <si>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</si>
  <si>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</si>
  <si>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</si>
  <si>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</si>
  <si>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</si>
  <si>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</si>
  <si>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</si>
  <si>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</si>
  <si>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</si>
  <si>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</si>
  <si>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Údržba dopr. prostr.</t>
  </si>
  <si>
    <t>Poistenie motor. vozid.</t>
  </si>
  <si>
    <t>Zodp. za škodu - spoluúčasť</t>
  </si>
  <si>
    <t>Poist. zodp. za škodu</t>
  </si>
  <si>
    <t>12.2.</t>
  </si>
  <si>
    <t>Aktivačná činnosť a MOS</t>
  </si>
  <si>
    <t>Poistenie osôb</t>
  </si>
  <si>
    <t>12.3.</t>
  </si>
  <si>
    <t>Verejné osvetlenie</t>
  </si>
  <si>
    <t>06.4.0.</t>
  </si>
  <si>
    <t>Energie - el. energia</t>
  </si>
  <si>
    <t xml:space="preserve">Údržba VO       </t>
  </si>
  <si>
    <t>12.4.</t>
  </si>
  <si>
    <t>Vodné hospodárstvo</t>
  </si>
  <si>
    <t>12.4.2.</t>
  </si>
  <si>
    <t>Inv. akcie a súvisiace výd.</t>
  </si>
  <si>
    <t>Osadenie nových vodomerov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</si>
  <si>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</si>
  <si>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</si>
  <si>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</si>
  <si>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</si>
  <si>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</si>
  <si>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</si>
  <si>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</si>
  <si>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</si>
  <si>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</si>
  <si>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>Stravovanie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</si>
  <si>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</si>
  <si>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</si>
  <si>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</si>
  <si>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</si>
  <si>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</si>
  <si>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</si>
  <si>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</si>
  <si>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</si>
  <si>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</si>
  <si>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</si>
  <si>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</si>
  <si>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Dotácie pre žiakov</t>
  </si>
  <si>
    <t xml:space="preserve">     - doprava žiakov - ZŠ slov</t>
  </si>
  <si>
    <t xml:space="preserve">     - doprava žiakov-ZŠsMŠÁF</t>
  </si>
  <si>
    <t>13.5.</t>
  </si>
  <si>
    <t xml:space="preserve">Použitie vl. príjmov </t>
  </si>
  <si>
    <t>Posúdenia odkáz. na soc. sl.</t>
  </si>
  <si>
    <t>13.6.</t>
  </si>
  <si>
    <t>Dávky v hmotnej núdzi</t>
  </si>
  <si>
    <t>Jednoráz. vecné dávky</t>
  </si>
  <si>
    <t>Stravovanie bezdomovcov</t>
  </si>
  <si>
    <t>13.7.</t>
  </si>
  <si>
    <t xml:space="preserve">14. </t>
  </si>
  <si>
    <t>Administratíva</t>
  </si>
  <si>
    <t>14.1.</t>
  </si>
  <si>
    <t>Verejná správa</t>
  </si>
  <si>
    <t>Cestovné náhrady tuzemské</t>
  </si>
  <si>
    <t>Cestovné náhrady zahraničné</t>
  </si>
  <si>
    <t>Všeobecný materiál</t>
  </si>
  <si>
    <t>Použitie rodinných prídavkov</t>
  </si>
  <si>
    <t>Knihy, časopisy, noviny</t>
  </si>
  <si>
    <t>Dopravné - prac. odev, obuv</t>
  </si>
  <si>
    <t>Údržba strojov a zar.</t>
  </si>
  <si>
    <t>Nájomné za nehnuteľnosti</t>
  </si>
  <si>
    <t>Nájomné ostatné</t>
  </si>
  <si>
    <t>Poplatky, odvody, dane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</si>
  <si>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</si>
  <si>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</si>
  <si>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</si>
  <si>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</si>
  <si>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</si>
  <si>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>Vlastné príjmy MŠ</t>
  </si>
  <si>
    <t>Vlastné príjmy CVČ</t>
  </si>
  <si>
    <t>Št. dotácia pre MŠ</t>
  </si>
  <si>
    <t>3.5.</t>
  </si>
  <si>
    <t>Odkúpenie nehnuteľností</t>
  </si>
  <si>
    <t>Nákup pozemkov</t>
  </si>
  <si>
    <t>Nemocenské dávky</t>
  </si>
  <si>
    <t>Vlastné príjmy školy</t>
  </si>
  <si>
    <t>Špeciálne služby</t>
  </si>
  <si>
    <t>Pokuty</t>
  </si>
  <si>
    <t>Školenie</t>
  </si>
  <si>
    <t>Prenájom servera</t>
  </si>
  <si>
    <t>Údržba kamer. systému</t>
  </si>
  <si>
    <t>12.12.</t>
  </si>
  <si>
    <t>Úroky z bankových úverov</t>
  </si>
  <si>
    <t>Splátky bankových úverov</t>
  </si>
  <si>
    <t xml:space="preserve">Softvér 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</si>
  <si>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</si>
  <si>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</si>
  <si>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</si>
  <si>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</si>
  <si>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</si>
  <si>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</si>
  <si>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</si>
  <si>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</si>
  <si>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Revízie, všeob. služby</t>
  </si>
  <si>
    <t>Dotácia - register adries</t>
  </si>
  <si>
    <t>4.2.2.</t>
  </si>
  <si>
    <t>Register adries - št. dotácia</t>
  </si>
  <si>
    <t>Tonery</t>
  </si>
  <si>
    <t>Údržba adm. budovy</t>
  </si>
  <si>
    <t>Propagácia,  web.stránka mesta</t>
  </si>
  <si>
    <t>2.1.2.</t>
  </si>
  <si>
    <t>Prenájom</t>
  </si>
  <si>
    <t>Prevádzkové stroje, zar.</t>
  </si>
  <si>
    <t>MŠK prevádzka</t>
  </si>
  <si>
    <t>Všeob.služby</t>
  </si>
  <si>
    <t>Kultúrna činnosť</t>
  </si>
  <si>
    <t>Internet. prístup</t>
  </si>
  <si>
    <t>Odev, obuv</t>
  </si>
  <si>
    <t>Rozšír. MK, rekonštr. chodníka</t>
  </si>
  <si>
    <t>Zabezp. opatr. služby</t>
  </si>
  <si>
    <t>Vrátenie nepoužiteľnej dotácie</t>
  </si>
  <si>
    <t>Provízie za stravné lístky</t>
  </si>
  <si>
    <t xml:space="preserve">Podpora miestnej zamestnanosti </t>
  </si>
  <si>
    <t>Telekom. služby</t>
  </si>
  <si>
    <t>Poštové  služby</t>
  </si>
  <si>
    <t>Spolu</t>
  </si>
  <si>
    <t>12.9.</t>
  </si>
  <si>
    <t>Projekt - Ihrisko</t>
  </si>
  <si>
    <t>Neinvestičné výdavky</t>
  </si>
  <si>
    <t>1.2.</t>
  </si>
  <si>
    <t>Plánovacie dokumenty</t>
  </si>
  <si>
    <t>Rekr. poukazy</t>
  </si>
  <si>
    <t>13.8.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</si>
  <si>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</si>
  <si>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</si>
  <si>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</si>
  <si>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</si>
  <si>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</si>
  <si>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Rekonštrukcia budovy</t>
  </si>
  <si>
    <t>9.1.3.</t>
  </si>
  <si>
    <t>MŠ - realizácia projektu</t>
  </si>
  <si>
    <t>09.1.1.</t>
  </si>
  <si>
    <t>Podujatia, aktivity</t>
  </si>
  <si>
    <t>Energie (el. en., plyn) AB, NP</t>
  </si>
  <si>
    <t>Vodné, stočné AB, NP</t>
  </si>
  <si>
    <t>Výpočt. technika</t>
  </si>
  <si>
    <t>Poistenie majetku mesta</t>
  </si>
  <si>
    <t>Digitálne zastupiteľstvo,ost.výd.</t>
  </si>
  <si>
    <t>Členský príspevok</t>
  </si>
  <si>
    <t>Všeobecné služby - revízie</t>
  </si>
  <si>
    <t xml:space="preserve">Palivo ako zdroj energie </t>
  </si>
  <si>
    <t>Úcta k starším, príspevky</t>
  </si>
  <si>
    <t xml:space="preserve">Investičné výd. </t>
  </si>
  <si>
    <t>Dotácia od iných obcí pre SSÚ</t>
  </si>
  <si>
    <t>Príjem z podnikania</t>
  </si>
  <si>
    <t>Použitie vl. prostr. - ZUŠ, granty</t>
  </si>
  <si>
    <t>Použitie vl. príjmov, dot., granty</t>
  </si>
  <si>
    <t xml:space="preserve">El. energia </t>
  </si>
  <si>
    <t>Potraviny</t>
  </si>
  <si>
    <t xml:space="preserve">Provízie </t>
  </si>
  <si>
    <t>Služby v oblasti IT-park.aut.</t>
  </si>
  <si>
    <t>Poštovné, internet</t>
  </si>
  <si>
    <t>Propagácia, rekl., inzercia</t>
  </si>
  <si>
    <t>Štátna dot.na stravovanie</t>
  </si>
  <si>
    <t>Energie (el. en.)</t>
  </si>
  <si>
    <t xml:space="preserve">Údržba bytov </t>
  </si>
  <si>
    <t>Všeob. sl.-správa bytov, revízie</t>
  </si>
  <si>
    <t>Poplatky a odvody (SOZA, ...)</t>
  </si>
  <si>
    <t>Terénna sociálna práca - projekt</t>
  </si>
  <si>
    <t>Zar. pre seniorov a súvisiace služby</t>
  </si>
  <si>
    <t>Rozvoj  mesta - inde nedefinovaný</t>
  </si>
  <si>
    <t>Projektové dokumentácie</t>
  </si>
  <si>
    <t xml:space="preserve">Prepravné-preprava osôb           </t>
  </si>
  <si>
    <t>12.4.3.</t>
  </si>
  <si>
    <t>Oprava a obnova - vodné hosp.</t>
  </si>
  <si>
    <t>Kultúrne podujatia mesta</t>
  </si>
  <si>
    <t>pol.</t>
  </si>
  <si>
    <t xml:space="preserve">Špeciálny materiál </t>
  </si>
  <si>
    <t>Dotácia mesta pre MŠ</t>
  </si>
  <si>
    <t xml:space="preserve">Dotácia mesta </t>
  </si>
  <si>
    <t xml:space="preserve">Dotácia mesta pre ZUŠ </t>
  </si>
  <si>
    <t>Dotácia mesta, spolufin. projektov</t>
  </si>
  <si>
    <t>Daň z pozemkov</t>
  </si>
  <si>
    <t>Daň zo stavieb</t>
  </si>
  <si>
    <t>Daň z bytov</t>
  </si>
  <si>
    <t>Daň za psa</t>
  </si>
  <si>
    <t>Daň za nevýherné hracie prístroje</t>
  </si>
  <si>
    <t>Daň za predajné automaty</t>
  </si>
  <si>
    <t>Daň za užívanie verejného priestr.</t>
  </si>
  <si>
    <t xml:space="preserve">Poplatok za komunálne odpady </t>
  </si>
  <si>
    <t>Príjem z prenajatých pozemkov</t>
  </si>
  <si>
    <t>Príjem z prenájmu budov, zar.a sl.</t>
  </si>
  <si>
    <t>Príjem z prenáj. vodovod. a kan. siete</t>
  </si>
  <si>
    <t>Príjem z prenajatých bytov</t>
  </si>
  <si>
    <t>Príjem z prenájmu stĺpov a hnuteľ.maj.</t>
  </si>
  <si>
    <t>Predaj výrobkov, sl. a ostatný príjem</t>
  </si>
  <si>
    <t>Vlastné príjmy ZŠ slov.</t>
  </si>
  <si>
    <t>Vlastné príjmy ZŠsMŠ ÁF</t>
  </si>
  <si>
    <t>Vlastné príjmy, granty ZUŠ</t>
  </si>
  <si>
    <t>Prísp. na stravovanie - zamestnanci</t>
  </si>
  <si>
    <t>Prísp.na stravovanie - dôchodcovia</t>
  </si>
  <si>
    <t>Príjem z predaja pozemkov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</si>
  <si>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</si>
  <si>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</si>
  <si>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</si>
  <si>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</si>
  <si>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</si>
  <si>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</si>
  <si>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</si>
  <si>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Prevod prostr. z rezervného fondu</t>
  </si>
  <si>
    <t>Predaj výrobkov, služieb.-odd. kultúry</t>
  </si>
  <si>
    <t>Dotácia - staveb. činnosť - SSÚ</t>
  </si>
  <si>
    <t>Príjem z prenájmu - odd. kultúry</t>
  </si>
  <si>
    <t>Dotácia - ďalšie účel. dotácia</t>
  </si>
  <si>
    <t>Rekonštrukcia MŠ pri ZŠ</t>
  </si>
  <si>
    <t>Dotácia na podporu zamestn.-50j</t>
  </si>
  <si>
    <t xml:space="preserve">Dobropisy, vratky                                     </t>
  </si>
  <si>
    <t>Ihrisko/Cultplay - inv. Dotácia</t>
  </si>
  <si>
    <t>On line prístup k informáciám</t>
  </si>
  <si>
    <t>Rekreačné poukazy</t>
  </si>
  <si>
    <t>Geodetické práce a iné služby</t>
  </si>
  <si>
    <t>Údržba softvéru</t>
  </si>
  <si>
    <t>KTV - príprava programov</t>
  </si>
  <si>
    <t>Údržba mestského rozhlasu</t>
  </si>
  <si>
    <t>Všeob. mat. (kanc. potr., tlačivá, ...)</t>
  </si>
  <si>
    <t>Telekom. technika</t>
  </si>
  <si>
    <t>Všeob. mat. - kvety, vence, ...</t>
  </si>
  <si>
    <t xml:space="preserve">Prenájom zariadení </t>
  </si>
  <si>
    <t>Údržba cint. a domov smútku</t>
  </si>
  <si>
    <t>Št. dotácia - pren. kompetencie</t>
  </si>
  <si>
    <t>Dotácia mesta</t>
  </si>
  <si>
    <t>Posudky  lekárov</t>
  </si>
  <si>
    <t>Údržba strojov a zariadení</t>
  </si>
  <si>
    <t>Vydanie publikácií a propag. mat.</t>
  </si>
  <si>
    <t>Splátky úverov ŠFRB a env.fond</t>
  </si>
  <si>
    <t>Úroky z úverov ŠFRB a env.fond</t>
  </si>
  <si>
    <t>Dotácia neinv. - projekt ihrisko Cultplay</t>
  </si>
  <si>
    <t>Č. progr.</t>
  </si>
  <si>
    <t>Vydanie publ. o meste a iné propag. mat.</t>
  </si>
  <si>
    <t>Zabezpečenie  volieb, sčítanie obyv., bytov, ...</t>
  </si>
  <si>
    <t>12.14.</t>
  </si>
  <si>
    <t>Ochrana - COVID 19</t>
  </si>
  <si>
    <t>Rekonštrukcia ZpS Smaragd</t>
  </si>
  <si>
    <t>02.2.0.</t>
  </si>
  <si>
    <t>Prevod účel. prostr. z min. roka</t>
  </si>
  <si>
    <t>9.2.5.</t>
  </si>
  <si>
    <t xml:space="preserve">Ďalšie dotácie, granty </t>
  </si>
  <si>
    <t>Odborná literatúra</t>
  </si>
  <si>
    <t>Použitie poskyt. dotácie-EU,ŠR</t>
  </si>
  <si>
    <t>Poštové služby</t>
  </si>
  <si>
    <t>Daň z úrokov</t>
  </si>
  <si>
    <t>Projekt-asistent učiteľa</t>
  </si>
  <si>
    <t>Granty, sponzorské - odd.kultúry</t>
  </si>
  <si>
    <t>Miestne dane,poplatky, pokuty, ...</t>
  </si>
  <si>
    <t>Smerný územný plán, urban. štúdia</t>
  </si>
  <si>
    <t>Dotácia - asistent učiteľa</t>
  </si>
  <si>
    <t xml:space="preserve">Dotácia - Geotermál - neinvest. </t>
  </si>
  <si>
    <t>Dot. Využitie geotermál. En. - inv. d.</t>
  </si>
  <si>
    <t>Využitie geotermál. en.- neinv. v.</t>
  </si>
  <si>
    <t>Využietie geotermál. en. - inv. v.</t>
  </si>
  <si>
    <t>Vratky za projekt</t>
  </si>
  <si>
    <t>Investičny rozvoj - staré nedoplatky</t>
  </si>
  <si>
    <t xml:space="preserve">ZŠsMŠ ÁF: EU projekt - asistent učiteľa </t>
  </si>
  <si>
    <t>Dot. na vystavbu multifun. Haly</t>
  </si>
  <si>
    <t xml:space="preserve">Údržba budov </t>
  </si>
  <si>
    <t>Granty, sponzorské - ostatné</t>
  </si>
  <si>
    <t>Dotácia - odídenci Ukrajina</t>
  </si>
  <si>
    <t>Real. komunit. plánu a humanitárna pomoc</t>
  </si>
  <si>
    <t xml:space="preserve">Investičny rozvoj </t>
  </si>
  <si>
    <t>Použitie dot. - stravovanie v špec. ZŠ</t>
  </si>
  <si>
    <t>Softvér, licencie</t>
  </si>
  <si>
    <t>Nemoc. dávky</t>
  </si>
  <si>
    <t xml:space="preserve">Dane </t>
  </si>
  <si>
    <t>Odchodné</t>
  </si>
  <si>
    <t>Dot., granty, EU projekty</t>
  </si>
  <si>
    <t>Dotácia na odchodné</t>
  </si>
  <si>
    <t>Dot. na rekonštrukciu chodníkov MAS</t>
  </si>
  <si>
    <t xml:space="preserve">Dot. na rekonštrukciu soc. zar. Smaragd </t>
  </si>
  <si>
    <t>Vydávanie mest. novín</t>
  </si>
  <si>
    <t>Kultúrne podujatia</t>
  </si>
  <si>
    <t>Príspevok na stravovanie zamestnancom</t>
  </si>
  <si>
    <t>Rozšírenie kamerového systému</t>
  </si>
  <si>
    <t xml:space="preserve">Rozpočet </t>
  </si>
  <si>
    <t>Špeciálne služby - odídenci z Ukrajiny</t>
  </si>
  <si>
    <t>Všeobecný mat. odídenci z Ukrajiny</t>
  </si>
  <si>
    <t>Výstavba MŠP ZŠ Konkolyho Thege</t>
  </si>
  <si>
    <t>Dotácia - FAST CARE odídenci</t>
  </si>
  <si>
    <t>Náhrada za výrub drevín</t>
  </si>
  <si>
    <t>11.3.</t>
  </si>
  <si>
    <t>Kronika mesta</t>
  </si>
  <si>
    <t>Dotácia - ZPS SMARAGD stabiliz. príspevok</t>
  </si>
  <si>
    <t>Prevod prostriedkov z min. rokov</t>
  </si>
  <si>
    <t>Všeobecný mat.</t>
  </si>
  <si>
    <t>Zapojenie zisku z podnikania</t>
  </si>
  <si>
    <t>Skutočnosť</t>
  </si>
  <si>
    <t>Preddavky</t>
  </si>
  <si>
    <t>DPH</t>
  </si>
  <si>
    <t>Na nemocenské dávky</t>
  </si>
  <si>
    <t xml:space="preserve">Interiérové vybavenie </t>
  </si>
  <si>
    <t>Prijaté zábezpeky</t>
  </si>
  <si>
    <t>Výpočtová techn.</t>
  </si>
  <si>
    <t>Poistné</t>
  </si>
  <si>
    <t>Všeob. služby - spol.</t>
  </si>
  <si>
    <t xml:space="preserve">ĽP -Všeobecný materiál </t>
  </si>
  <si>
    <t>ĽP - Pracovné odevy, obuv</t>
  </si>
  <si>
    <t>10.2.</t>
  </si>
  <si>
    <t>ĽP - Palivo</t>
  </si>
  <si>
    <t>ĽP - Školenia</t>
  </si>
  <si>
    <t>10.3.</t>
  </si>
  <si>
    <t>Prenájom dopr.prostriedkov</t>
  </si>
  <si>
    <t>Vysokozdvižná plošina</t>
  </si>
  <si>
    <t>Údržba nehnuteľností</t>
  </si>
  <si>
    <t>Na peňažné príspevky</t>
  </si>
  <si>
    <t>Stravné</t>
  </si>
  <si>
    <t>Príspevok na strav.</t>
  </si>
  <si>
    <t>Dotácia zo ŠR na energiu</t>
  </si>
  <si>
    <t>Dotácia - Envirofond</t>
  </si>
  <si>
    <t>Dotácia - MŠ asistent učiteľa</t>
  </si>
  <si>
    <t>Dotácia chodníky Konkolyho</t>
  </si>
  <si>
    <t>Prijatie úverov - MŠP</t>
  </si>
  <si>
    <t>Prijatie úverov - Vysokozdvižná plošina</t>
  </si>
  <si>
    <t>Prevod prostriedkov z min. roka</t>
  </si>
  <si>
    <t>09.1.2.1</t>
  </si>
  <si>
    <t>Oprava strechy pavilónu A</t>
  </si>
  <si>
    <t>09.1.2.1.</t>
  </si>
  <si>
    <t>Dotácia z NSK</t>
  </si>
  <si>
    <t>Úrok z účtov</t>
  </si>
  <si>
    <t>Príjem z náhrad z poistného</t>
  </si>
  <si>
    <t>Ľadová plocha</t>
  </si>
  <si>
    <t>Dotácia na multifunkčné ihrisko ZŠ</t>
  </si>
  <si>
    <t>Vlastné príjmy ŠJ</t>
  </si>
  <si>
    <t>10.70.</t>
  </si>
  <si>
    <t>Údržba štadióna</t>
  </si>
  <si>
    <t>MŠK energie (refundované zo ŠR)</t>
  </si>
  <si>
    <t>Výstavba stojiska na odpad</t>
  </si>
  <si>
    <t>Prevádzkové stroje, prístroje, zariadenia</t>
  </si>
  <si>
    <t xml:space="preserve">Palivo </t>
  </si>
  <si>
    <t>Všeobecné služby VO</t>
  </si>
  <si>
    <t>Údržba prevádzkových strojov</t>
  </si>
  <si>
    <t>Dotácia - inflačná pomoc pre samosprávy</t>
  </si>
  <si>
    <t>Pohrebné trovy</t>
  </si>
  <si>
    <t>Príspevok na činnosť</t>
  </si>
  <si>
    <t>Energie - el. energia, plyn</t>
  </si>
  <si>
    <t>Poštovné</t>
  </si>
  <si>
    <t>Telekomunik. služby</t>
  </si>
  <si>
    <t>Knihy, časopisy</t>
  </si>
  <si>
    <t>Príjem z predaja kapitálových aktív</t>
  </si>
  <si>
    <t xml:space="preserve">Preddavky  </t>
  </si>
  <si>
    <t xml:space="preserve">      - stravné - ZŠsMŠÁF</t>
  </si>
  <si>
    <t>Prevádzkové stroje</t>
  </si>
  <si>
    <t xml:space="preserve">Príspevok na stravovanie </t>
  </si>
  <si>
    <t>Štúdie, znalecké posudky</t>
  </si>
  <si>
    <t>Špec. stroje, prístroje</t>
  </si>
  <si>
    <t>Špec. služby</t>
  </si>
  <si>
    <t>Nakl. s odpadmi - servis</t>
  </si>
  <si>
    <t>Údržba výpoč. techniky</t>
  </si>
  <si>
    <t>Rozvoj obci -inter. vyb.</t>
  </si>
  <si>
    <t>Príjem z prenájmu - Ľadová plocha</t>
  </si>
  <si>
    <t>ĽP - Všeobecný materiál - pomôcky na korčuľovanie</t>
  </si>
  <si>
    <t>Telekomunikačná technika - ozvučovacie zar.</t>
  </si>
  <si>
    <t xml:space="preserve"> k 31.12.2023</t>
  </si>
  <si>
    <t>Informatívny rozpis položiek</t>
  </si>
  <si>
    <t>Plnenie rozpočtu mesta Hurbanovo k 31.12.2023</t>
  </si>
  <si>
    <t>k 31.12.2023</t>
  </si>
  <si>
    <t>ĽP - Údržba budov, objektov</t>
  </si>
  <si>
    <t>Školenia,kurzy</t>
  </si>
  <si>
    <t>ĽP - Všeobecné služby,revízie a servis</t>
  </si>
  <si>
    <t>Prenájom siete VO</t>
  </si>
  <si>
    <t>Vratky - UPSVaR</t>
  </si>
  <si>
    <t>Prenájom výpo</t>
  </si>
  <si>
    <t>Pokuty a penále</t>
  </si>
  <si>
    <t>Výstavba multifunkčnej haly - priľahlá budova</t>
  </si>
  <si>
    <t>Dotácia - voľby / referendum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</si>
</sst>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  <numFmt numFmtId="183" formatCode="0.000"/>
    <numFmt numFmtId="184" formatCode="0.0000"/>
    <numFmt numFmtId="185" formatCode="0.0"/>
    <numFmt numFmtId="186" formatCode="000\ 00"/>
    <numFmt numFmtId="187" formatCode="#,##0.00\ &quot;€&quot;"/>
    <numFmt numFmtId="188" formatCode="[$-41B]dddd\ d\.\ mmmm\ yyyy"/>
  </numFmts>
  <fonts count="5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36" borderId="0" xfId="0" applyFont="1" applyFill="1" applyAlignment="1">
      <alignment/>
    </xf>
    <xf numFmtId="0" fontId="2" fillId="0" borderId="10" xfId="0" applyFont="1" applyBorder="1" applyAlignment="1">
      <alignment/>
    </xf>
    <xf numFmtId="0" fontId="1" fillId="2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3" fontId="2" fillId="0" borderId="10" xfId="33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3" fontId="2" fillId="0" borderId="10" xfId="39" applyNumberFormat="1" applyFont="1" applyFill="1" applyBorder="1" applyAlignment="1" applyProtection="1">
      <alignment horizontal="right"/>
      <protection/>
    </xf>
    <xf numFmtId="49" fontId="1" fillId="38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7" fillId="2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4" fontId="1" fillId="38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39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39" borderId="0" xfId="0" applyFill="1" applyAlignment="1">
      <alignment/>
    </xf>
    <xf numFmtId="0" fontId="1" fillId="39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39" borderId="10" xfId="0" applyFill="1" applyBorder="1" applyAlignment="1">
      <alignment/>
    </xf>
    <xf numFmtId="3" fontId="0" fillId="0" borderId="0" xfId="0" applyNumberFormat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9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7" fillId="39" borderId="10" xfId="0" applyFont="1" applyFill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 horizontal="center"/>
    </xf>
    <xf numFmtId="3" fontId="0" fillId="0" borderId="0" xfId="0" applyNumberFormat="1" applyFill="1" applyAlignment="1">
      <alignment/>
    </xf>
    <xf numFmtId="4" fontId="7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" fillId="38" borderId="10" xfId="0" applyNumberFormat="1" applyFont="1" applyFill="1" applyBorder="1" applyAlignment="1">
      <alignment horizontal="right"/>
    </xf>
    <xf numFmtId="3" fontId="1" fillId="40" borderId="10" xfId="0" applyNumberFormat="1" applyFont="1" applyFill="1" applyBorder="1" applyAlignment="1">
      <alignment horizontal="right"/>
    </xf>
    <xf numFmtId="3" fontId="2" fillId="0" borderId="10" xfId="33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1" fillId="38" borderId="10" xfId="0" applyNumberFormat="1" applyFont="1" applyFill="1" applyBorder="1" applyAlignment="1">
      <alignment/>
    </xf>
    <xf numFmtId="3" fontId="1" fillId="22" borderId="10" xfId="33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39" borderId="10" xfId="0" applyNumberFormat="1" applyFont="1" applyFill="1" applyBorder="1" applyAlignment="1">
      <alignment/>
    </xf>
    <xf numFmtId="3" fontId="2" fillId="39" borderId="10" xfId="0" applyNumberFormat="1" applyFont="1" applyFill="1" applyBorder="1" applyAlignment="1">
      <alignment horizontal="right"/>
    </xf>
    <xf numFmtId="3" fontId="2" fillId="39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3" fontId="2" fillId="39" borderId="10" xfId="33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3" fontId="2" fillId="0" borderId="10" xfId="39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33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wrapText="1"/>
    </xf>
    <xf numFmtId="4" fontId="2" fillId="39" borderId="14" xfId="0" applyNumberFormat="1" applyFont="1" applyFill="1" applyBorder="1" applyAlignment="1">
      <alignment/>
    </xf>
    <xf numFmtId="4" fontId="1" fillId="22" borderId="14" xfId="33" applyNumberFormat="1" applyFont="1" applyFill="1" applyBorder="1" applyAlignment="1" applyProtection="1">
      <alignment horizontal="right"/>
      <protection/>
    </xf>
    <xf numFmtId="4" fontId="2" fillId="37" borderId="14" xfId="0" applyNumberFormat="1" applyFont="1" applyFill="1" applyBorder="1" applyAlignment="1">
      <alignment/>
    </xf>
    <xf numFmtId="4" fontId="1" fillId="38" borderId="14" xfId="0" applyNumberFormat="1" applyFont="1" applyFill="1" applyBorder="1" applyAlignment="1">
      <alignment/>
    </xf>
    <xf numFmtId="4" fontId="1" fillId="37" borderId="14" xfId="0" applyNumberFormat="1" applyFont="1" applyFill="1" applyBorder="1" applyAlignment="1">
      <alignment/>
    </xf>
    <xf numFmtId="4" fontId="1" fillId="38" borderId="14" xfId="0" applyNumberFormat="1" applyFont="1" applyFill="1" applyBorder="1" applyAlignment="1">
      <alignment horizontal="right"/>
    </xf>
    <xf numFmtId="4" fontId="2" fillId="39" borderId="14" xfId="0" applyNumberFormat="1" applyFont="1" applyFill="1" applyBorder="1" applyAlignment="1">
      <alignment horizontal="right"/>
    </xf>
    <xf numFmtId="4" fontId="2" fillId="0" borderId="14" xfId="52" applyNumberFormat="1" applyFont="1" applyFill="1" applyBorder="1">
      <alignment/>
      <protection/>
    </xf>
    <xf numFmtId="4" fontId="2" fillId="0" borderId="14" xfId="0" applyNumberFormat="1" applyFont="1" applyFill="1" applyBorder="1" applyAlignment="1">
      <alignment horizontal="right"/>
    </xf>
    <xf numFmtId="4" fontId="2" fillId="39" borderId="14" xfId="52" applyNumberFormat="1" applyFont="1" applyFill="1" applyBorder="1">
      <alignment/>
      <protection/>
    </xf>
    <xf numFmtId="4" fontId="2" fillId="39" borderId="14" xfId="33" applyNumberFormat="1" applyFont="1" applyFill="1" applyBorder="1" applyAlignment="1" applyProtection="1">
      <alignment horizontal="right"/>
      <protection/>
    </xf>
    <xf numFmtId="3" fontId="1" fillId="38" borderId="10" xfId="0" applyNumberFormat="1" applyFont="1" applyFill="1" applyBorder="1" applyAlignment="1">
      <alignment horizontal="right"/>
    </xf>
    <xf numFmtId="3" fontId="2" fillId="0" borderId="10" xfId="33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0" xfId="52" applyNumberFormat="1" applyFont="1" applyBorder="1">
      <alignment/>
      <protection/>
    </xf>
    <xf numFmtId="4" fontId="50" fillId="0" borderId="14" xfId="0" applyNumberFormat="1" applyFont="1" applyBorder="1" applyAlignment="1">
      <alignment/>
    </xf>
    <xf numFmtId="4" fontId="50" fillId="39" borderId="14" xfId="0" applyNumberFormat="1" applyFont="1" applyFill="1" applyBorder="1" applyAlignment="1">
      <alignment/>
    </xf>
    <xf numFmtId="4" fontId="50" fillId="0" borderId="14" xfId="0" applyNumberFormat="1" applyFont="1" applyFill="1" applyBorder="1" applyAlignment="1">
      <alignment/>
    </xf>
    <xf numFmtId="4" fontId="50" fillId="0" borderId="14" xfId="33" applyNumberFormat="1" applyFont="1" applyFill="1" applyBorder="1" applyAlignment="1" applyProtection="1">
      <alignment horizontal="right"/>
      <protection/>
    </xf>
    <xf numFmtId="4" fontId="50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Čiarka 3" xfId="36"/>
    <cellStyle name="Dobrá" xfId="37"/>
    <cellStyle name="Excel_BuiltIn_Dobrá" xfId="38"/>
    <cellStyle name="Excel_BuiltIn_Zl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ov" xfId="48"/>
    <cellStyle name="Neutrálna" xfId="49"/>
    <cellStyle name="Normálna 2" xfId="50"/>
    <cellStyle name="Normálna 3" xfId="51"/>
    <cellStyle name="Normálna 4" xfId="52"/>
    <cellStyle name="Normálna 5" xfId="53"/>
    <cellStyle name="Normálna 6" xfId="54"/>
    <cellStyle name="Percent" xfId="55"/>
    <cellStyle name="Percentá 2" xfId="56"/>
    <cellStyle name="Followed Hyperlink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150" zoomScaleNormal="150" zoomScalePageLayoutView="0" workbookViewId="0" topLeftCell="A1">
      <selection activeCell="B11" sqref="B11"/>
    </sheetView>
  </sheetViews>
  <sheetFormatPr defaultColWidth="9.140625" defaultRowHeight="12.75"/>
  <cols>
    <col min="2" max="2" width="33.28125" style="0" customWidth="1"/>
    <col min="3" max="3" width="12.8515625" style="35" customWidth="1"/>
    <col min="4" max="4" width="12.8515625" style="46" customWidth="1"/>
  </cols>
  <sheetData>
    <row r="1" spans="1:6" ht="20.25">
      <c r="A1" s="113" t="s">
        <v>588</v>
      </c>
      <c r="B1" s="113"/>
      <c r="C1" s="113"/>
      <c r="D1" s="113"/>
      <c r="E1" s="108"/>
      <c r="F1" s="108"/>
    </row>
    <row r="2" spans="1:6" ht="12.75">
      <c r="A2" s="114" t="s">
        <v>587</v>
      </c>
      <c r="B2" s="114"/>
      <c r="C2" s="114"/>
      <c r="D2" s="114"/>
      <c r="E2" s="109"/>
      <c r="F2" s="46"/>
    </row>
    <row r="3" spans="1:4" ht="18">
      <c r="A3" s="49"/>
      <c r="B3" s="49"/>
      <c r="C3" s="49"/>
      <c r="D3" s="55"/>
    </row>
    <row r="4" spans="1:3" ht="12.75">
      <c r="A4" s="5" t="s">
        <v>0</v>
      </c>
      <c r="B4" s="54"/>
      <c r="C4" s="60"/>
    </row>
    <row r="5" spans="1:4" ht="12.75">
      <c r="A5" s="8" t="s">
        <v>20</v>
      </c>
      <c r="B5" s="8" t="s">
        <v>1</v>
      </c>
      <c r="C5" s="110" t="s">
        <v>520</v>
      </c>
      <c r="D5" s="50" t="s">
        <v>508</v>
      </c>
    </row>
    <row r="6" spans="1:4" ht="12.75">
      <c r="A6" s="8" t="s">
        <v>402</v>
      </c>
      <c r="B6" s="6"/>
      <c r="C6" s="111" t="s">
        <v>586</v>
      </c>
      <c r="D6" s="51">
        <v>2023</v>
      </c>
    </row>
    <row r="7" spans="1:4" ht="12.75">
      <c r="A7" s="14">
        <v>111003</v>
      </c>
      <c r="B7" s="14" t="s">
        <v>2</v>
      </c>
      <c r="C7" s="100">
        <v>3498706.29</v>
      </c>
      <c r="D7" s="22">
        <v>3499000</v>
      </c>
    </row>
    <row r="8" spans="1:4" ht="12.75">
      <c r="A8" s="14">
        <v>121001</v>
      </c>
      <c r="B8" s="14" t="s">
        <v>408</v>
      </c>
      <c r="C8" s="100">
        <v>162786.56</v>
      </c>
      <c r="D8" s="22">
        <v>157600</v>
      </c>
    </row>
    <row r="9" spans="1:4" ht="12.75">
      <c r="A9" s="14">
        <v>121002</v>
      </c>
      <c r="B9" s="14" t="s">
        <v>409</v>
      </c>
      <c r="C9" s="100">
        <v>430897.83</v>
      </c>
      <c r="D9" s="22">
        <v>422000</v>
      </c>
    </row>
    <row r="10" spans="1:4" ht="12.75">
      <c r="A10" s="14">
        <v>121003</v>
      </c>
      <c r="B10" s="14" t="s">
        <v>410</v>
      </c>
      <c r="C10" s="100">
        <v>7294.48</v>
      </c>
      <c r="D10" s="22">
        <v>7200</v>
      </c>
    </row>
    <row r="11" spans="1:4" ht="12.75">
      <c r="A11" s="14">
        <v>133001</v>
      </c>
      <c r="B11" s="14" t="s">
        <v>411</v>
      </c>
      <c r="C11" s="100">
        <v>5263.65</v>
      </c>
      <c r="D11" s="22">
        <v>5300</v>
      </c>
    </row>
    <row r="12" spans="1:4" ht="12.75">
      <c r="A12" s="14">
        <v>133003</v>
      </c>
      <c r="B12" s="14" t="s">
        <v>412</v>
      </c>
      <c r="C12" s="100">
        <v>500</v>
      </c>
      <c r="D12" s="22">
        <v>600</v>
      </c>
    </row>
    <row r="13" spans="1:4" ht="12.75">
      <c r="A13" s="14">
        <v>133004</v>
      </c>
      <c r="B13" s="14" t="s">
        <v>413</v>
      </c>
      <c r="C13" s="100">
        <v>66.4</v>
      </c>
      <c r="D13" s="22">
        <v>150</v>
      </c>
    </row>
    <row r="14" spans="1:4" ht="12.75">
      <c r="A14" s="14">
        <v>133012</v>
      </c>
      <c r="B14" s="14" t="s">
        <v>414</v>
      </c>
      <c r="C14" s="100">
        <v>6042.35</v>
      </c>
      <c r="D14" s="22">
        <v>6700</v>
      </c>
    </row>
    <row r="15" spans="1:4" ht="12.75">
      <c r="A15" s="14">
        <v>133013</v>
      </c>
      <c r="B15" s="14" t="s">
        <v>415</v>
      </c>
      <c r="C15" s="100">
        <v>220971.44</v>
      </c>
      <c r="D15" s="22">
        <v>225000</v>
      </c>
    </row>
    <row r="16" spans="1:4" ht="12.75">
      <c r="A16" s="14">
        <v>211004</v>
      </c>
      <c r="B16" s="14" t="s">
        <v>380</v>
      </c>
      <c r="C16" s="100">
        <v>160168.15</v>
      </c>
      <c r="D16" s="22">
        <v>182000</v>
      </c>
    </row>
    <row r="17" spans="1:4" ht="12.75">
      <c r="A17" s="14">
        <v>212002</v>
      </c>
      <c r="B17" s="14" t="s">
        <v>416</v>
      </c>
      <c r="C17" s="100">
        <v>52798.9</v>
      </c>
      <c r="D17" s="22">
        <v>55000</v>
      </c>
    </row>
    <row r="18" spans="1:4" ht="12.75">
      <c r="A18" s="14">
        <v>212003</v>
      </c>
      <c r="B18" s="14" t="s">
        <v>417</v>
      </c>
      <c r="C18" s="100">
        <v>98490.19</v>
      </c>
      <c r="D18" s="22">
        <v>106400</v>
      </c>
    </row>
    <row r="19" spans="1:4" ht="12.75">
      <c r="A19" s="14">
        <v>212003</v>
      </c>
      <c r="B19" s="14" t="s">
        <v>438</v>
      </c>
      <c r="C19" s="100">
        <v>5543.63</v>
      </c>
      <c r="D19" s="22">
        <v>7000</v>
      </c>
    </row>
    <row r="20" spans="1:4" ht="12.75">
      <c r="A20" s="14">
        <v>212003</v>
      </c>
      <c r="B20" s="14" t="s">
        <v>583</v>
      </c>
      <c r="C20" s="100">
        <v>6560</v>
      </c>
      <c r="D20" s="22">
        <v>6600</v>
      </c>
    </row>
    <row r="21" spans="1:4" ht="12.75">
      <c r="A21" s="14">
        <v>212003</v>
      </c>
      <c r="B21" s="14" t="s">
        <v>418</v>
      </c>
      <c r="C21" s="100">
        <v>55565.96</v>
      </c>
      <c r="D21" s="22">
        <v>62000</v>
      </c>
    </row>
    <row r="22" spans="1:4" ht="12.75">
      <c r="A22" s="14">
        <v>212003</v>
      </c>
      <c r="B22" s="14" t="s">
        <v>419</v>
      </c>
      <c r="C22" s="100">
        <v>55900</v>
      </c>
      <c r="D22" s="22">
        <v>59000</v>
      </c>
    </row>
    <row r="23" spans="1:4" ht="12.75">
      <c r="A23" s="14">
        <v>212004</v>
      </c>
      <c r="B23" s="14" t="s">
        <v>420</v>
      </c>
      <c r="C23" s="100">
        <v>4405.94</v>
      </c>
      <c r="D23" s="22">
        <v>4500</v>
      </c>
    </row>
    <row r="24" spans="1:4" ht="12.75">
      <c r="A24" s="14">
        <v>221004</v>
      </c>
      <c r="B24" s="14" t="s">
        <v>3</v>
      </c>
      <c r="C24" s="100">
        <v>24650.4</v>
      </c>
      <c r="D24" s="22">
        <v>31400</v>
      </c>
    </row>
    <row r="25" spans="1:4" ht="12.75">
      <c r="A25" s="14">
        <v>222003</v>
      </c>
      <c r="B25" s="14" t="s">
        <v>313</v>
      </c>
      <c r="C25" s="100">
        <v>17678.29</v>
      </c>
      <c r="D25" s="22">
        <v>19000</v>
      </c>
    </row>
    <row r="26" spans="1:4" ht="12.75">
      <c r="A26" s="14">
        <v>223001</v>
      </c>
      <c r="B26" s="14" t="s">
        <v>421</v>
      </c>
      <c r="C26" s="100">
        <f>757.7+550+1.5+99</f>
        <v>1408.2</v>
      </c>
      <c r="D26" s="22">
        <v>2000</v>
      </c>
    </row>
    <row r="27" spans="1:4" ht="12.75">
      <c r="A27" s="14">
        <v>223001</v>
      </c>
      <c r="B27" s="14" t="s">
        <v>513</v>
      </c>
      <c r="C27" s="100">
        <v>3988</v>
      </c>
      <c r="D27" s="22">
        <v>5000</v>
      </c>
    </row>
    <row r="28" spans="1:4" ht="12.75">
      <c r="A28" s="14">
        <v>223001</v>
      </c>
      <c r="B28" s="14" t="s">
        <v>436</v>
      </c>
      <c r="C28" s="100">
        <f>6605.8+1774</f>
        <v>8379.8</v>
      </c>
      <c r="D28" s="22">
        <v>11000</v>
      </c>
    </row>
    <row r="29" spans="1:4" ht="12.75">
      <c r="A29" s="14"/>
      <c r="B29" s="14" t="s">
        <v>4</v>
      </c>
      <c r="C29" s="72">
        <v>369958.68</v>
      </c>
      <c r="D29" s="71">
        <v>349916</v>
      </c>
    </row>
    <row r="30" spans="1:4" ht="12.75">
      <c r="A30" s="14"/>
      <c r="B30" s="14" t="s">
        <v>304</v>
      </c>
      <c r="C30" s="72">
        <v>78902.3</v>
      </c>
      <c r="D30" s="71">
        <v>64242</v>
      </c>
    </row>
    <row r="31" spans="1:4" ht="12.75">
      <c r="A31" s="14">
        <v>223002</v>
      </c>
      <c r="B31" s="14" t="s">
        <v>305</v>
      </c>
      <c r="C31" s="72">
        <v>11230</v>
      </c>
      <c r="D31" s="71">
        <v>13000</v>
      </c>
    </row>
    <row r="32" spans="1:4" ht="12.75">
      <c r="A32" s="14"/>
      <c r="B32" s="14" t="s">
        <v>422</v>
      </c>
      <c r="C32" s="72">
        <v>80569.71</v>
      </c>
      <c r="D32" s="71">
        <v>106450</v>
      </c>
    </row>
    <row r="33" spans="1:4" ht="12.75">
      <c r="A33" s="14"/>
      <c r="B33" s="14" t="s">
        <v>423</v>
      </c>
      <c r="C33" s="72">
        <v>57219.15</v>
      </c>
      <c r="D33" s="71">
        <v>63007</v>
      </c>
    </row>
    <row r="34" spans="1:4" ht="12.75">
      <c r="A34" s="14"/>
      <c r="B34" s="14" t="s">
        <v>424</v>
      </c>
      <c r="C34" s="72">
        <v>37865.01</v>
      </c>
      <c r="D34" s="71">
        <v>32870</v>
      </c>
    </row>
    <row r="35" spans="1:4" ht="12.75">
      <c r="A35" s="14">
        <v>223003</v>
      </c>
      <c r="B35" s="14" t="s">
        <v>425</v>
      </c>
      <c r="C35" s="100">
        <v>25580.49</v>
      </c>
      <c r="D35" s="22">
        <v>28400</v>
      </c>
    </row>
    <row r="36" spans="1:4" ht="12.75">
      <c r="A36" s="14">
        <v>223003</v>
      </c>
      <c r="B36" s="14" t="s">
        <v>426</v>
      </c>
      <c r="C36" s="100">
        <v>38888.55</v>
      </c>
      <c r="D36" s="22">
        <v>40000</v>
      </c>
    </row>
    <row r="37" spans="1:4" ht="12.75">
      <c r="A37" s="14">
        <v>231</v>
      </c>
      <c r="B37" s="14" t="s">
        <v>572</v>
      </c>
      <c r="C37" s="100">
        <v>6040</v>
      </c>
      <c r="D37" s="22">
        <v>6200</v>
      </c>
    </row>
    <row r="38" spans="1:4" ht="12.75">
      <c r="A38" s="14">
        <v>233</v>
      </c>
      <c r="B38" s="14" t="s">
        <v>427</v>
      </c>
      <c r="C38" s="100">
        <v>5783</v>
      </c>
      <c r="D38" s="99">
        <v>5800</v>
      </c>
    </row>
    <row r="39" spans="1:4" ht="12.75">
      <c r="A39" s="14">
        <v>243</v>
      </c>
      <c r="B39" s="14" t="s">
        <v>552</v>
      </c>
      <c r="C39" s="100">
        <v>1114.53</v>
      </c>
      <c r="D39" s="99">
        <v>1500</v>
      </c>
    </row>
    <row r="40" spans="1:4" ht="12.75">
      <c r="A40" s="14">
        <v>291006</v>
      </c>
      <c r="B40" s="14" t="s">
        <v>379</v>
      </c>
      <c r="C40" s="100">
        <v>74098.7</v>
      </c>
      <c r="D40" s="22">
        <v>80000</v>
      </c>
    </row>
    <row r="41" spans="1:4" ht="12.75">
      <c r="A41" s="14">
        <v>292006</v>
      </c>
      <c r="B41" s="14" t="s">
        <v>553</v>
      </c>
      <c r="C41" s="100">
        <v>5330.01</v>
      </c>
      <c r="D41" s="22">
        <v>6000</v>
      </c>
    </row>
    <row r="42" spans="1:4" ht="12.75">
      <c r="A42" s="14">
        <v>292008</v>
      </c>
      <c r="B42" s="14" t="s">
        <v>5</v>
      </c>
      <c r="C42" s="100">
        <v>26979.9</v>
      </c>
      <c r="D42" s="22">
        <v>32000</v>
      </c>
    </row>
    <row r="43" spans="1:4" ht="12.75">
      <c r="A43" s="14">
        <v>292012</v>
      </c>
      <c r="B43" s="14" t="s">
        <v>442</v>
      </c>
      <c r="C43" s="100">
        <f>32341.79+132</f>
        <v>32473.79</v>
      </c>
      <c r="D43" s="99">
        <v>33706</v>
      </c>
    </row>
    <row r="44" spans="1:4" ht="12.75">
      <c r="A44" s="14">
        <v>311</v>
      </c>
      <c r="B44" s="14" t="s">
        <v>477</v>
      </c>
      <c r="C44" s="100">
        <v>146860.37</v>
      </c>
      <c r="D44" s="99">
        <v>144600</v>
      </c>
    </row>
    <row r="45" spans="1:4" ht="12.75">
      <c r="A45" s="14">
        <v>311</v>
      </c>
      <c r="B45" s="14" t="s">
        <v>434</v>
      </c>
      <c r="C45" s="100">
        <v>5111.84</v>
      </c>
      <c r="D45" s="22">
        <v>5120</v>
      </c>
    </row>
    <row r="46" spans="1:4" ht="12.75">
      <c r="A46" s="14">
        <v>311</v>
      </c>
      <c r="B46" s="14" t="s">
        <v>478</v>
      </c>
      <c r="C46" s="100">
        <v>8611</v>
      </c>
      <c r="D46" s="22">
        <v>9450</v>
      </c>
    </row>
    <row r="47" spans="1:4" ht="12.75">
      <c r="A47" s="14">
        <v>311</v>
      </c>
      <c r="B47" s="14" t="s">
        <v>491</v>
      </c>
      <c r="C47" s="100">
        <v>6100</v>
      </c>
      <c r="D47" s="22">
        <v>6130</v>
      </c>
    </row>
    <row r="48" spans="1:4" ht="12.75">
      <c r="A48" s="14">
        <v>312001</v>
      </c>
      <c r="B48" s="14" t="s">
        <v>428</v>
      </c>
      <c r="C48" s="100">
        <v>1987.63</v>
      </c>
      <c r="D48" s="22">
        <v>2000</v>
      </c>
    </row>
    <row r="49" spans="1:4" ht="12.75">
      <c r="A49" s="14">
        <v>312001</v>
      </c>
      <c r="B49" s="14" t="s">
        <v>441</v>
      </c>
      <c r="C49" s="100">
        <v>22271.82</v>
      </c>
      <c r="D49" s="22">
        <v>24000</v>
      </c>
    </row>
    <row r="50" spans="1:4" ht="12.75">
      <c r="A50" s="14">
        <v>312001</v>
      </c>
      <c r="B50" s="14" t="s">
        <v>482</v>
      </c>
      <c r="C50" s="100">
        <v>1029.32</v>
      </c>
      <c r="D50" s="99">
        <v>1000</v>
      </c>
    </row>
    <row r="51" spans="1:4" ht="12.75">
      <c r="A51" s="14">
        <v>312001</v>
      </c>
      <c r="B51" s="14" t="s">
        <v>13</v>
      </c>
      <c r="C51" s="100">
        <v>704.2</v>
      </c>
      <c r="D51" s="99">
        <v>3800</v>
      </c>
    </row>
    <row r="52" spans="1:4" ht="12.75">
      <c r="A52" s="14">
        <v>312001</v>
      </c>
      <c r="B52" s="14" t="s">
        <v>433</v>
      </c>
      <c r="C52" s="100">
        <v>15190</v>
      </c>
      <c r="D52" s="22">
        <v>17000</v>
      </c>
    </row>
    <row r="53" spans="1:4" ht="12.75">
      <c r="A53" s="14">
        <v>312001</v>
      </c>
      <c r="B53" s="14" t="s">
        <v>492</v>
      </c>
      <c r="C53" s="100">
        <v>4828</v>
      </c>
      <c r="D53" s="22">
        <v>7744</v>
      </c>
    </row>
    <row r="54" spans="1:4" ht="12.75">
      <c r="A54" s="14">
        <v>312001</v>
      </c>
      <c r="B54" s="14" t="s">
        <v>429</v>
      </c>
      <c r="C54" s="100">
        <v>3869</v>
      </c>
      <c r="D54" s="22">
        <v>3700</v>
      </c>
    </row>
    <row r="55" spans="1:4" ht="12.75">
      <c r="A55" s="14">
        <v>312001</v>
      </c>
      <c r="B55" s="14" t="s">
        <v>430</v>
      </c>
      <c r="C55" s="100">
        <v>126678</v>
      </c>
      <c r="D55" s="22">
        <v>126846</v>
      </c>
    </row>
    <row r="56" spans="1:4" ht="12.75">
      <c r="A56" s="14">
        <v>312001</v>
      </c>
      <c r="B56" s="14" t="s">
        <v>431</v>
      </c>
      <c r="C56" s="100">
        <v>16.6</v>
      </c>
      <c r="D56" s="22">
        <v>600</v>
      </c>
    </row>
    <row r="57" spans="1:4" ht="12.75">
      <c r="A57" s="14">
        <v>312001</v>
      </c>
      <c r="B57" s="14" t="s">
        <v>462</v>
      </c>
      <c r="C57" s="100"/>
      <c r="D57" s="99">
        <v>1740</v>
      </c>
    </row>
    <row r="58" spans="1:4" ht="12.75">
      <c r="A58" s="14">
        <v>312001</v>
      </c>
      <c r="B58" s="14" t="s">
        <v>541</v>
      </c>
      <c r="C58" s="100">
        <v>47889.56</v>
      </c>
      <c r="D58" s="99">
        <v>62000</v>
      </c>
    </row>
    <row r="59" spans="1:4" ht="12.75">
      <c r="A59" s="14">
        <v>312001</v>
      </c>
      <c r="B59" s="14" t="s">
        <v>598</v>
      </c>
      <c r="C59" s="100">
        <f>7139.44+2720</f>
        <v>9859.439999999999</v>
      </c>
      <c r="D59" s="22">
        <v>11500</v>
      </c>
    </row>
    <row r="60" spans="1:4" ht="12.75">
      <c r="A60" s="14">
        <v>312001</v>
      </c>
      <c r="B60" s="14" t="s">
        <v>565</v>
      </c>
      <c r="C60" s="100">
        <v>94736.09</v>
      </c>
      <c r="D60" s="22">
        <v>95000</v>
      </c>
    </row>
    <row r="61" spans="1:4" ht="12.75">
      <c r="A61" s="14">
        <v>312001</v>
      </c>
      <c r="B61" s="14" t="s">
        <v>432</v>
      </c>
      <c r="C61" s="100">
        <v>8395.77</v>
      </c>
      <c r="D61" s="99">
        <v>8500</v>
      </c>
    </row>
    <row r="62" spans="1:4" ht="12.75">
      <c r="A62" s="14">
        <v>312001</v>
      </c>
      <c r="B62" s="14" t="s">
        <v>16</v>
      </c>
      <c r="C62" s="100">
        <v>63734.25</v>
      </c>
      <c r="D62" s="99">
        <v>65000</v>
      </c>
    </row>
    <row r="63" spans="1:4" ht="12.75">
      <c r="A63" s="14">
        <v>312001</v>
      </c>
      <c r="B63" s="14" t="s">
        <v>512</v>
      </c>
      <c r="C63" s="100">
        <v>39000</v>
      </c>
      <c r="D63" s="22">
        <v>39000</v>
      </c>
    </row>
    <row r="64" spans="1:4" ht="12.75">
      <c r="A64" s="14">
        <v>312002</v>
      </c>
      <c r="B64" s="14" t="s">
        <v>542</v>
      </c>
      <c r="C64" s="100">
        <v>28773.98</v>
      </c>
      <c r="D64" s="22">
        <v>28800</v>
      </c>
    </row>
    <row r="65" spans="1:4" ht="12.75">
      <c r="A65" s="14">
        <v>312008</v>
      </c>
      <c r="B65" s="14" t="s">
        <v>551</v>
      </c>
      <c r="C65" s="100">
        <v>4888</v>
      </c>
      <c r="D65" s="22">
        <v>5000</v>
      </c>
    </row>
    <row r="66" spans="1:4" ht="12.75">
      <c r="A66" s="14">
        <v>312012</v>
      </c>
      <c r="B66" s="14" t="s">
        <v>6</v>
      </c>
      <c r="C66" s="100">
        <v>14893.13</v>
      </c>
      <c r="D66" s="22">
        <v>15400</v>
      </c>
    </row>
    <row r="67" spans="1:4" ht="12.75">
      <c r="A67" s="14">
        <v>312012</v>
      </c>
      <c r="B67" s="14" t="s">
        <v>437</v>
      </c>
      <c r="C67" s="100">
        <f>35349.73+1006.87</f>
        <v>36356.600000000006</v>
      </c>
      <c r="D67" s="99">
        <v>36500</v>
      </c>
    </row>
    <row r="68" spans="1:4" ht="12.75">
      <c r="A68" s="14">
        <v>312012</v>
      </c>
      <c r="B68" s="14" t="s">
        <v>11</v>
      </c>
      <c r="C68" s="100">
        <v>20161</v>
      </c>
      <c r="D68" s="99">
        <v>20500</v>
      </c>
    </row>
    <row r="69" spans="1:4" ht="12.75">
      <c r="A69" s="14">
        <v>312012</v>
      </c>
      <c r="B69" s="14" t="s">
        <v>15</v>
      </c>
      <c r="C69" s="100">
        <v>2433.75</v>
      </c>
      <c r="D69" s="22">
        <v>2565</v>
      </c>
    </row>
    <row r="70" spans="1:4" ht="12.75">
      <c r="A70" s="14">
        <v>312012</v>
      </c>
      <c r="B70" s="14" t="s">
        <v>14</v>
      </c>
      <c r="C70" s="100">
        <v>816.09</v>
      </c>
      <c r="D70" s="22">
        <v>820</v>
      </c>
    </row>
    <row r="71" spans="1:4" ht="12.75">
      <c r="A71" s="14">
        <v>312012</v>
      </c>
      <c r="B71" s="14" t="s">
        <v>330</v>
      </c>
      <c r="C71" s="100">
        <v>122</v>
      </c>
      <c r="D71" s="22">
        <v>405</v>
      </c>
    </row>
    <row r="72" spans="1:4" ht="12.75">
      <c r="A72" s="14">
        <v>312012</v>
      </c>
      <c r="B72" s="14" t="s">
        <v>7</v>
      </c>
      <c r="C72" s="100">
        <v>1619804</v>
      </c>
      <c r="D72" s="99">
        <v>1620633</v>
      </c>
    </row>
    <row r="73" spans="1:4" ht="12.75">
      <c r="A73" s="14">
        <v>312012</v>
      </c>
      <c r="B73" s="14" t="s">
        <v>543</v>
      </c>
      <c r="C73" s="100">
        <v>11236</v>
      </c>
      <c r="D73" s="99">
        <v>11236</v>
      </c>
    </row>
    <row r="74" spans="1:4" ht="12.75">
      <c r="A74" s="14">
        <v>312012</v>
      </c>
      <c r="B74" s="14" t="s">
        <v>9</v>
      </c>
      <c r="C74" s="100">
        <v>19411</v>
      </c>
      <c r="D74" s="99">
        <v>19889</v>
      </c>
    </row>
    <row r="75" spans="1:4" ht="12.75">
      <c r="A75" s="14">
        <v>312012</v>
      </c>
      <c r="B75" s="14" t="s">
        <v>12</v>
      </c>
      <c r="C75" s="100">
        <v>542528.73</v>
      </c>
      <c r="D75" s="99">
        <v>542528</v>
      </c>
    </row>
    <row r="76" spans="1:4" ht="12.75">
      <c r="A76" s="14">
        <v>312012</v>
      </c>
      <c r="B76" s="14" t="s">
        <v>516</v>
      </c>
      <c r="C76" s="100">
        <v>61000</v>
      </c>
      <c r="D76" s="99">
        <v>61000</v>
      </c>
    </row>
    <row r="77" spans="1:4" ht="12.75">
      <c r="A77" s="14">
        <v>312012</v>
      </c>
      <c r="B77" s="14" t="s">
        <v>8</v>
      </c>
      <c r="C77" s="100">
        <v>10000</v>
      </c>
      <c r="D77" s="22">
        <v>10450</v>
      </c>
    </row>
    <row r="78" spans="1:4" ht="12.75">
      <c r="A78" s="14">
        <v>312012</v>
      </c>
      <c r="B78" s="14" t="s">
        <v>10</v>
      </c>
      <c r="C78" s="100">
        <v>46444</v>
      </c>
      <c r="D78" s="99">
        <v>46466</v>
      </c>
    </row>
    <row r="79" spans="1:4" ht="12.75">
      <c r="A79" s="14">
        <v>312012</v>
      </c>
      <c r="B79" s="14" t="s">
        <v>481</v>
      </c>
      <c r="C79" s="100">
        <v>29040</v>
      </c>
      <c r="D79" s="99">
        <v>30000</v>
      </c>
    </row>
    <row r="80" spans="1:4" ht="12.75">
      <c r="A80" s="14">
        <v>312012</v>
      </c>
      <c r="B80" s="14" t="s">
        <v>439</v>
      </c>
      <c r="C80" s="100">
        <v>18798</v>
      </c>
      <c r="D80" s="99">
        <v>19098</v>
      </c>
    </row>
    <row r="81" spans="1:4" ht="12.75">
      <c r="A81" s="14">
        <v>322001</v>
      </c>
      <c r="B81" s="14" t="s">
        <v>544</v>
      </c>
      <c r="C81" s="100"/>
      <c r="D81" s="99">
        <v>0</v>
      </c>
    </row>
    <row r="82" spans="1:4" ht="12.75">
      <c r="A82" s="14">
        <v>322001</v>
      </c>
      <c r="B82" s="14" t="s">
        <v>483</v>
      </c>
      <c r="C82" s="100">
        <v>432529.42</v>
      </c>
      <c r="D82" s="22">
        <v>434000</v>
      </c>
    </row>
    <row r="83" spans="1:4" ht="12.75">
      <c r="A83" s="14">
        <v>322001</v>
      </c>
      <c r="B83" s="14" t="s">
        <v>489</v>
      </c>
      <c r="C83" s="100">
        <v>21762.16</v>
      </c>
      <c r="D83" s="22">
        <v>22000</v>
      </c>
    </row>
    <row r="84" spans="1:4" ht="12.75">
      <c r="A84" s="14">
        <v>322001</v>
      </c>
      <c r="B84" s="14" t="s">
        <v>555</v>
      </c>
      <c r="C84" s="100">
        <v>57016.2</v>
      </c>
      <c r="D84" s="22">
        <v>72000</v>
      </c>
    </row>
    <row r="85" spans="1:4" ht="12.75">
      <c r="A85" s="14">
        <v>322001</v>
      </c>
      <c r="B85" s="14" t="s">
        <v>502</v>
      </c>
      <c r="C85" s="100">
        <v>66777.69</v>
      </c>
      <c r="D85" s="22">
        <v>67000</v>
      </c>
    </row>
    <row r="86" spans="1:4" ht="12.75">
      <c r="A86" s="14">
        <v>322001</v>
      </c>
      <c r="B86" s="14" t="s">
        <v>503</v>
      </c>
      <c r="C86" s="100">
        <v>50000</v>
      </c>
      <c r="D86" s="22">
        <v>50000</v>
      </c>
    </row>
    <row r="87" spans="1:4" ht="12.75">
      <c r="A87" s="14">
        <v>322001</v>
      </c>
      <c r="B87" s="14" t="s">
        <v>443</v>
      </c>
      <c r="C87" s="100">
        <v>3795.01</v>
      </c>
      <c r="D87" s="22">
        <v>4330</v>
      </c>
    </row>
    <row r="88" spans="1:4" ht="12.75">
      <c r="A88" s="14">
        <v>453</v>
      </c>
      <c r="B88" s="14" t="s">
        <v>470</v>
      </c>
      <c r="C88" s="100">
        <v>185675.18</v>
      </c>
      <c r="D88" s="22">
        <v>189011</v>
      </c>
    </row>
    <row r="89" spans="1:4" ht="12.75">
      <c r="A89" s="6">
        <v>453</v>
      </c>
      <c r="B89" s="6" t="s">
        <v>519</v>
      </c>
      <c r="C89" s="72"/>
      <c r="D89" s="22">
        <v>5757</v>
      </c>
    </row>
    <row r="90" spans="1:4" ht="12.75">
      <c r="A90" s="14">
        <v>454001</v>
      </c>
      <c r="B90" s="14" t="s">
        <v>435</v>
      </c>
      <c r="C90" s="100">
        <v>338877.88</v>
      </c>
      <c r="D90" s="22">
        <v>429439</v>
      </c>
    </row>
    <row r="91" spans="1:4" ht="12.75">
      <c r="A91" s="14">
        <v>456002</v>
      </c>
      <c r="B91" s="14" t="s">
        <v>525</v>
      </c>
      <c r="C91" s="100">
        <v>330</v>
      </c>
      <c r="D91" s="22">
        <v>0</v>
      </c>
    </row>
    <row r="92" spans="1:4" ht="12.75">
      <c r="A92" s="14">
        <v>513002</v>
      </c>
      <c r="B92" s="14" t="s">
        <v>545</v>
      </c>
      <c r="C92" s="100">
        <v>110510.22</v>
      </c>
      <c r="D92" s="22">
        <v>120000</v>
      </c>
    </row>
    <row r="93" spans="1:4" ht="12.75">
      <c r="A93" s="14">
        <v>513002</v>
      </c>
      <c r="B93" s="14" t="s">
        <v>546</v>
      </c>
      <c r="C93" s="100">
        <v>93420</v>
      </c>
      <c r="D93" s="22">
        <v>95000</v>
      </c>
    </row>
    <row r="94" spans="1:4" ht="12.75">
      <c r="A94" s="7"/>
      <c r="B94" s="7" t="s">
        <v>17</v>
      </c>
      <c r="C94" s="90">
        <f>SUM(C7:C93)</f>
        <v>10114373.21</v>
      </c>
      <c r="D94" s="69">
        <f>SUM(D7:D93)</f>
        <v>10332098</v>
      </c>
    </row>
  </sheetData>
  <sheetProtection/>
  <mergeCells count="2">
    <mergeCell ref="A1:D1"/>
    <mergeCell ref="A2:D2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644"/>
  <sheetViews>
    <sheetView zoomScale="136" zoomScaleNormal="136" zoomScalePageLayoutView="0" workbookViewId="0" topLeftCell="A318">
      <selection activeCell="E331" sqref="E331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6.421875" style="0" customWidth="1"/>
    <col min="4" max="4" width="32.00390625" style="0" customWidth="1"/>
    <col min="5" max="5" width="12.7109375" style="35" customWidth="1"/>
    <col min="6" max="6" width="11.7109375" style="46" customWidth="1"/>
  </cols>
  <sheetData>
    <row r="1" ht="12.75">
      <c r="F1" s="56"/>
    </row>
    <row r="2" spans="1:5" ht="12.75">
      <c r="A2" s="3" t="s">
        <v>18</v>
      </c>
      <c r="B2" s="2"/>
      <c r="C2" s="1"/>
      <c r="D2" s="4"/>
      <c r="E2" s="57"/>
    </row>
    <row r="3" spans="1:6" ht="12.75">
      <c r="A3" s="8" t="s">
        <v>463</v>
      </c>
      <c r="B3" s="8" t="s">
        <v>19</v>
      </c>
      <c r="C3" s="8" t="s">
        <v>20</v>
      </c>
      <c r="D3" s="24" t="s">
        <v>1</v>
      </c>
      <c r="E3" s="110" t="s">
        <v>520</v>
      </c>
      <c r="F3" s="50" t="s">
        <v>508</v>
      </c>
    </row>
    <row r="4" spans="1:6" ht="12.75">
      <c r="A4" s="8" t="s">
        <v>21</v>
      </c>
      <c r="B4" s="8" t="s">
        <v>22</v>
      </c>
      <c r="C4" s="8" t="s">
        <v>402</v>
      </c>
      <c r="D4" s="24"/>
      <c r="E4" s="110" t="s">
        <v>589</v>
      </c>
      <c r="F4" s="51">
        <v>2023</v>
      </c>
    </row>
    <row r="5" spans="1:6" ht="12.75">
      <c r="A5" s="7" t="s">
        <v>23</v>
      </c>
      <c r="B5" s="7"/>
      <c r="C5" s="7"/>
      <c r="D5" s="23" t="s">
        <v>24</v>
      </c>
      <c r="E5" s="34">
        <f>E10+E16+E19+E31+E35+E38</f>
        <v>96860.60999999999</v>
      </c>
      <c r="F5" s="62">
        <f>F10+F16+F19+F31+F35+F38</f>
        <v>110765</v>
      </c>
    </row>
    <row r="6" spans="1:6" ht="12.75">
      <c r="A6" s="8" t="s">
        <v>25</v>
      </c>
      <c r="B6" s="6"/>
      <c r="C6" s="6"/>
      <c r="D6" s="24" t="s">
        <v>26</v>
      </c>
      <c r="E6" s="82"/>
      <c r="F6" s="61"/>
    </row>
    <row r="7" spans="1:6" ht="12.75">
      <c r="A7" s="6" t="s">
        <v>27</v>
      </c>
      <c r="B7" s="6"/>
      <c r="C7" s="6"/>
      <c r="D7" s="24" t="s">
        <v>28</v>
      </c>
      <c r="E7" s="82"/>
      <c r="F7" s="61"/>
    </row>
    <row r="8" spans="1:6" ht="12.75">
      <c r="A8" s="6"/>
      <c r="B8" s="6" t="s">
        <v>321</v>
      </c>
      <c r="C8" s="6">
        <v>633016</v>
      </c>
      <c r="D8" s="25" t="s">
        <v>29</v>
      </c>
      <c r="E8" s="83">
        <v>2917.66</v>
      </c>
      <c r="F8" s="61">
        <v>3000</v>
      </c>
    </row>
    <row r="9" spans="1:6" ht="12.75">
      <c r="A9" s="6"/>
      <c r="B9" s="6" t="s">
        <v>321</v>
      </c>
      <c r="C9" s="6">
        <v>637036</v>
      </c>
      <c r="D9" s="25" t="s">
        <v>30</v>
      </c>
      <c r="E9" s="83">
        <v>1528.61</v>
      </c>
      <c r="F9" s="64">
        <v>2000</v>
      </c>
    </row>
    <row r="10" spans="1:6" ht="12.75">
      <c r="A10" s="6"/>
      <c r="B10" s="6"/>
      <c r="C10" s="6"/>
      <c r="D10" s="25" t="s">
        <v>31</v>
      </c>
      <c r="E10" s="84">
        <f>SUM(E8:E9)</f>
        <v>4446.2699999999995</v>
      </c>
      <c r="F10" s="64">
        <f>SUM(F8:F9)</f>
        <v>5000</v>
      </c>
    </row>
    <row r="11" spans="1:6" ht="12.75">
      <c r="A11" s="6" t="s">
        <v>32</v>
      </c>
      <c r="B11" s="6"/>
      <c r="C11" s="6"/>
      <c r="D11" s="24" t="s">
        <v>33</v>
      </c>
      <c r="E11" s="82"/>
      <c r="F11" s="61"/>
    </row>
    <row r="12" spans="1:6" ht="12.75">
      <c r="A12" s="6"/>
      <c r="B12" s="6" t="s">
        <v>321</v>
      </c>
      <c r="C12" s="6">
        <v>620</v>
      </c>
      <c r="D12" s="25" t="s">
        <v>35</v>
      </c>
      <c r="E12" s="83">
        <v>12366.33</v>
      </c>
      <c r="F12" s="61">
        <v>13000</v>
      </c>
    </row>
    <row r="13" spans="1:6" ht="12.75">
      <c r="A13" s="6"/>
      <c r="B13" s="6" t="s">
        <v>321</v>
      </c>
      <c r="C13" s="6">
        <v>633003</v>
      </c>
      <c r="D13" s="25" t="s">
        <v>585</v>
      </c>
      <c r="E13" s="83">
        <v>1200</v>
      </c>
      <c r="F13" s="61">
        <v>1500</v>
      </c>
    </row>
    <row r="14" spans="1:6" ht="12.75">
      <c r="A14" s="6"/>
      <c r="B14" s="6" t="s">
        <v>321</v>
      </c>
      <c r="C14" s="14">
        <v>635009</v>
      </c>
      <c r="D14" s="25" t="s">
        <v>373</v>
      </c>
      <c r="E14" s="83">
        <v>2520</v>
      </c>
      <c r="F14" s="61">
        <v>2750</v>
      </c>
    </row>
    <row r="15" spans="1:6" ht="12.75">
      <c r="A15" s="6"/>
      <c r="B15" s="6" t="s">
        <v>321</v>
      </c>
      <c r="C15" s="6">
        <v>637026</v>
      </c>
      <c r="D15" s="25" t="s">
        <v>34</v>
      </c>
      <c r="E15" s="83">
        <v>38659.95</v>
      </c>
      <c r="F15" s="61">
        <v>39250</v>
      </c>
    </row>
    <row r="16" spans="1:6" ht="12.75">
      <c r="A16" s="6"/>
      <c r="B16" s="6"/>
      <c r="C16" s="14"/>
      <c r="D16" s="25" t="s">
        <v>31</v>
      </c>
      <c r="E16" s="85">
        <f>SUM(E12:E15)</f>
        <v>54746.28</v>
      </c>
      <c r="F16" s="61">
        <f>SUM(F12:F15)</f>
        <v>56500</v>
      </c>
    </row>
    <row r="17" spans="1:6" ht="12.75">
      <c r="A17" s="8" t="s">
        <v>355</v>
      </c>
      <c r="B17" s="6"/>
      <c r="C17" s="14"/>
      <c r="D17" s="24" t="s">
        <v>356</v>
      </c>
      <c r="E17" s="82"/>
      <c r="F17" s="61"/>
    </row>
    <row r="18" spans="1:6" ht="12.75">
      <c r="A18" s="6"/>
      <c r="B18" s="6" t="s">
        <v>36</v>
      </c>
      <c r="C18" s="14">
        <v>711005</v>
      </c>
      <c r="D18" s="26" t="s">
        <v>480</v>
      </c>
      <c r="E18" s="86">
        <v>7698</v>
      </c>
      <c r="F18" s="61">
        <v>14600</v>
      </c>
    </row>
    <row r="19" spans="1:6" ht="12.75">
      <c r="A19" s="6"/>
      <c r="B19" s="6"/>
      <c r="C19" s="14"/>
      <c r="D19" s="25" t="s">
        <v>31</v>
      </c>
      <c r="E19" s="85">
        <f>SUM(E18)</f>
        <v>7698</v>
      </c>
      <c r="F19" s="61">
        <f>SUM(F18)</f>
        <v>14600</v>
      </c>
    </row>
    <row r="20" spans="1:6" ht="12.75">
      <c r="A20" s="8" t="s">
        <v>37</v>
      </c>
      <c r="B20" s="6"/>
      <c r="C20" s="14"/>
      <c r="D20" s="24" t="s">
        <v>38</v>
      </c>
      <c r="E20" s="82"/>
      <c r="F20" s="65"/>
    </row>
    <row r="21" spans="1:6" ht="12.75">
      <c r="A21" s="6"/>
      <c r="B21" s="6" t="s">
        <v>321</v>
      </c>
      <c r="C21" s="14">
        <v>610</v>
      </c>
      <c r="D21" s="25" t="s">
        <v>39</v>
      </c>
      <c r="E21" s="103">
        <v>15436.8</v>
      </c>
      <c r="F21" s="61">
        <v>15700</v>
      </c>
    </row>
    <row r="22" spans="1:6" ht="12.75">
      <c r="A22" s="6"/>
      <c r="B22" s="6" t="s">
        <v>321</v>
      </c>
      <c r="C22" s="14">
        <v>620</v>
      </c>
      <c r="D22" s="25" t="s">
        <v>35</v>
      </c>
      <c r="E22" s="103">
        <v>4893.34</v>
      </c>
      <c r="F22" s="65">
        <v>6160</v>
      </c>
    </row>
    <row r="23" spans="1:20" s="38" customFormat="1" ht="12.75">
      <c r="A23" s="36"/>
      <c r="B23" s="36" t="s">
        <v>321</v>
      </c>
      <c r="C23" s="36">
        <v>632005</v>
      </c>
      <c r="D23" s="37" t="s">
        <v>349</v>
      </c>
      <c r="E23" s="104">
        <v>190.41</v>
      </c>
      <c r="F23" s="73">
        <v>212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6" ht="12.75">
      <c r="A24" s="6"/>
      <c r="B24" s="6" t="s">
        <v>321</v>
      </c>
      <c r="C24" s="14">
        <v>633009</v>
      </c>
      <c r="D24" s="25" t="s">
        <v>473</v>
      </c>
      <c r="E24" s="103">
        <v>0</v>
      </c>
      <c r="F24" s="65">
        <v>20</v>
      </c>
    </row>
    <row r="25" spans="1:6" ht="12.75">
      <c r="A25" s="6"/>
      <c r="B25" s="6" t="s">
        <v>321</v>
      </c>
      <c r="C25" s="14">
        <v>637004</v>
      </c>
      <c r="D25" s="25" t="s">
        <v>444</v>
      </c>
      <c r="E25" s="103">
        <v>199</v>
      </c>
      <c r="F25" s="65">
        <v>200</v>
      </c>
    </row>
    <row r="26" spans="1:20" s="38" customFormat="1" ht="12.75">
      <c r="A26" s="36"/>
      <c r="B26" s="36" t="s">
        <v>321</v>
      </c>
      <c r="C26" s="36">
        <v>637006</v>
      </c>
      <c r="D26" s="37" t="s">
        <v>357</v>
      </c>
      <c r="E26" s="104">
        <v>275</v>
      </c>
      <c r="F26" s="73">
        <v>413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6" ht="12.75">
      <c r="A27" s="6"/>
      <c r="B27" s="6" t="s">
        <v>321</v>
      </c>
      <c r="C27" s="14">
        <v>637016</v>
      </c>
      <c r="D27" s="25" t="s">
        <v>40</v>
      </c>
      <c r="E27" s="103">
        <v>164.68</v>
      </c>
      <c r="F27" s="64">
        <v>210</v>
      </c>
    </row>
    <row r="28" spans="1:6" ht="12.75">
      <c r="A28" s="6"/>
      <c r="B28" s="6" t="s">
        <v>321</v>
      </c>
      <c r="C28" s="14">
        <v>642006</v>
      </c>
      <c r="D28" s="25" t="s">
        <v>374</v>
      </c>
      <c r="E28" s="103">
        <v>100</v>
      </c>
      <c r="F28" s="64">
        <v>100</v>
      </c>
    </row>
    <row r="29" spans="1:6" ht="12.75">
      <c r="A29" s="6"/>
      <c r="B29" s="6" t="s">
        <v>321</v>
      </c>
      <c r="C29" s="14">
        <v>642013</v>
      </c>
      <c r="D29" s="25" t="s">
        <v>499</v>
      </c>
      <c r="E29" s="103">
        <v>0</v>
      </c>
      <c r="F29" s="64">
        <v>0</v>
      </c>
    </row>
    <row r="30" spans="1:6" ht="12.75">
      <c r="A30" s="6"/>
      <c r="B30" s="6" t="s">
        <v>321</v>
      </c>
      <c r="C30" s="14">
        <v>642014</v>
      </c>
      <c r="D30" s="31" t="s">
        <v>576</v>
      </c>
      <c r="E30" s="105">
        <v>410.73</v>
      </c>
      <c r="F30" s="64">
        <v>450</v>
      </c>
    </row>
    <row r="31" spans="1:6" ht="12.75">
      <c r="A31" s="6"/>
      <c r="B31" s="6"/>
      <c r="C31" s="14"/>
      <c r="D31" s="25" t="s">
        <v>31</v>
      </c>
      <c r="E31" s="106">
        <f>SUM(E21:E30)</f>
        <v>21669.96</v>
      </c>
      <c r="F31" s="64">
        <f>SUM(F21:F30)</f>
        <v>23465</v>
      </c>
    </row>
    <row r="32" spans="1:6" ht="12.75">
      <c r="A32" s="8" t="s">
        <v>41</v>
      </c>
      <c r="B32" s="6"/>
      <c r="C32" s="14"/>
      <c r="D32" s="27" t="s">
        <v>42</v>
      </c>
      <c r="E32" s="80"/>
      <c r="F32" s="65"/>
    </row>
    <row r="33" spans="1:6" ht="12.75">
      <c r="A33" s="8" t="s">
        <v>43</v>
      </c>
      <c r="B33" s="6"/>
      <c r="C33" s="14"/>
      <c r="D33" s="24" t="s">
        <v>44</v>
      </c>
      <c r="E33" s="82"/>
      <c r="F33" s="65"/>
    </row>
    <row r="34" spans="1:6" ht="12.75">
      <c r="A34" s="6"/>
      <c r="B34" s="6" t="s">
        <v>45</v>
      </c>
      <c r="C34" s="14">
        <v>637005</v>
      </c>
      <c r="D34" s="25" t="s">
        <v>46</v>
      </c>
      <c r="E34" s="83">
        <v>4600</v>
      </c>
      <c r="F34" s="64">
        <v>5200</v>
      </c>
    </row>
    <row r="35" spans="1:6" ht="12.75">
      <c r="A35" s="6"/>
      <c r="B35" s="6"/>
      <c r="C35" s="6"/>
      <c r="D35" s="25" t="s">
        <v>31</v>
      </c>
      <c r="E35" s="84">
        <f>SUM(E34)</f>
        <v>4600</v>
      </c>
      <c r="F35" s="64">
        <f>SUM(F34)</f>
        <v>5200</v>
      </c>
    </row>
    <row r="36" spans="1:6" ht="12.75">
      <c r="A36" s="8" t="s">
        <v>47</v>
      </c>
      <c r="B36" s="6"/>
      <c r="C36" s="6"/>
      <c r="D36" s="24" t="s">
        <v>48</v>
      </c>
      <c r="E36" s="82"/>
      <c r="F36" s="65"/>
    </row>
    <row r="37" spans="1:6" ht="12.75">
      <c r="A37" s="6"/>
      <c r="B37" s="6" t="s">
        <v>49</v>
      </c>
      <c r="C37" s="6">
        <v>642006</v>
      </c>
      <c r="D37" s="25" t="s">
        <v>50</v>
      </c>
      <c r="E37" s="83">
        <v>3700.1</v>
      </c>
      <c r="F37" s="61">
        <v>6000</v>
      </c>
    </row>
    <row r="38" spans="1:6" ht="12.75">
      <c r="A38" s="6"/>
      <c r="B38" s="6"/>
      <c r="C38" s="6"/>
      <c r="D38" s="25" t="s">
        <v>31</v>
      </c>
      <c r="E38" s="85">
        <f>SUM(E37)</f>
        <v>3700.1</v>
      </c>
      <c r="F38" s="61">
        <f>SUM(F37)</f>
        <v>6000</v>
      </c>
    </row>
    <row r="39" spans="1:6" ht="12.75">
      <c r="A39" s="11" t="s">
        <v>51</v>
      </c>
      <c r="B39" s="11"/>
      <c r="C39" s="11"/>
      <c r="D39" s="28" t="s">
        <v>52</v>
      </c>
      <c r="E39" s="88">
        <f>E43+E46+E49</f>
        <v>533.47</v>
      </c>
      <c r="F39" s="70">
        <f>F43+F46+F49</f>
        <v>1000</v>
      </c>
    </row>
    <row r="40" spans="1:6" ht="12.75">
      <c r="A40" s="8" t="s">
        <v>53</v>
      </c>
      <c r="B40" s="6"/>
      <c r="C40" s="6"/>
      <c r="D40" s="24" t="s">
        <v>54</v>
      </c>
      <c r="E40" s="82"/>
      <c r="F40" s="64"/>
    </row>
    <row r="41" spans="1:6" ht="12.75">
      <c r="A41" s="12" t="s">
        <v>55</v>
      </c>
      <c r="B41" s="6"/>
      <c r="C41" s="6"/>
      <c r="D41" s="24" t="s">
        <v>56</v>
      </c>
      <c r="E41" s="82"/>
      <c r="F41" s="65"/>
    </row>
    <row r="42" spans="1:6" ht="12.75">
      <c r="A42" s="6"/>
      <c r="B42" s="6" t="s">
        <v>321</v>
      </c>
      <c r="C42" s="36">
        <v>637040</v>
      </c>
      <c r="D42" s="25" t="s">
        <v>335</v>
      </c>
      <c r="E42" s="83">
        <v>33.47</v>
      </c>
      <c r="F42" s="64">
        <v>500</v>
      </c>
    </row>
    <row r="43" spans="1:6" ht="12.75">
      <c r="A43" s="6"/>
      <c r="B43" s="6"/>
      <c r="C43" s="6"/>
      <c r="D43" s="25" t="s">
        <v>31</v>
      </c>
      <c r="E43" s="84">
        <f>SUM(E42)</f>
        <v>33.47</v>
      </c>
      <c r="F43" s="64">
        <f>SUM(F42)</f>
        <v>500</v>
      </c>
    </row>
    <row r="44" spans="1:6" ht="12.75">
      <c r="A44" s="6" t="s">
        <v>336</v>
      </c>
      <c r="B44" s="6"/>
      <c r="C44" s="6"/>
      <c r="D44" s="24" t="s">
        <v>464</v>
      </c>
      <c r="E44" s="82"/>
      <c r="F44" s="64"/>
    </row>
    <row r="45" spans="1:6" ht="12.75">
      <c r="A45" s="6"/>
      <c r="B45" s="6" t="s">
        <v>36</v>
      </c>
      <c r="C45" s="6">
        <v>637004</v>
      </c>
      <c r="D45" s="25" t="s">
        <v>459</v>
      </c>
      <c r="E45" s="83">
        <v>500</v>
      </c>
      <c r="F45" s="64">
        <v>500</v>
      </c>
    </row>
    <row r="46" spans="1:6" ht="12.75">
      <c r="A46" s="6"/>
      <c r="B46" s="6"/>
      <c r="C46" s="6"/>
      <c r="D46" s="25" t="s">
        <v>31</v>
      </c>
      <c r="E46" s="84">
        <f>SUM(E45)</f>
        <v>500</v>
      </c>
      <c r="F46" s="64">
        <f>SUM(F45)</f>
        <v>500</v>
      </c>
    </row>
    <row r="47" spans="1:6" ht="12.75">
      <c r="A47" s="6" t="s">
        <v>57</v>
      </c>
      <c r="B47" s="6"/>
      <c r="C47" s="6"/>
      <c r="D47" s="24" t="s">
        <v>504</v>
      </c>
      <c r="E47" s="82"/>
      <c r="F47" s="64"/>
    </row>
    <row r="48" spans="1:6" ht="12.75">
      <c r="A48" s="6"/>
      <c r="B48" s="6" t="s">
        <v>58</v>
      </c>
      <c r="C48" s="6">
        <v>637004</v>
      </c>
      <c r="D48" s="25" t="s">
        <v>59</v>
      </c>
      <c r="E48" s="83">
        <v>0</v>
      </c>
      <c r="F48" s="64">
        <v>0</v>
      </c>
    </row>
    <row r="49" spans="1:6" ht="12.75">
      <c r="A49" s="6"/>
      <c r="B49" s="6"/>
      <c r="C49" s="6"/>
      <c r="D49" s="25" t="s">
        <v>31</v>
      </c>
      <c r="E49" s="84">
        <f>SUM(E48)</f>
        <v>0</v>
      </c>
      <c r="F49" s="64">
        <f>SUM(F48)</f>
        <v>0</v>
      </c>
    </row>
    <row r="50" spans="1:6" ht="12.75">
      <c r="A50" s="11" t="s">
        <v>60</v>
      </c>
      <c r="B50" s="11"/>
      <c r="C50" s="11"/>
      <c r="D50" s="28" t="s">
        <v>61</v>
      </c>
      <c r="E50" s="88">
        <f>E53+E56+E60+E64+E67+E71+E76</f>
        <v>73679.78</v>
      </c>
      <c r="F50" s="70">
        <f>F53+F56+F60+F64+F67+F71+F76</f>
        <v>141199</v>
      </c>
    </row>
    <row r="51" spans="1:6" ht="12.75">
      <c r="A51" s="8" t="s">
        <v>62</v>
      </c>
      <c r="B51" s="6"/>
      <c r="C51" s="6"/>
      <c r="D51" s="24" t="s">
        <v>63</v>
      </c>
      <c r="E51" s="82"/>
      <c r="F51" s="65"/>
    </row>
    <row r="52" spans="1:6" ht="12.75">
      <c r="A52" s="6"/>
      <c r="B52" s="6" t="s">
        <v>321</v>
      </c>
      <c r="C52" s="6">
        <v>637005</v>
      </c>
      <c r="D52" s="25" t="s">
        <v>64</v>
      </c>
      <c r="E52" s="83">
        <v>9614.83</v>
      </c>
      <c r="F52" s="64">
        <v>11000</v>
      </c>
    </row>
    <row r="53" spans="1:6" ht="12.75">
      <c r="A53" s="6"/>
      <c r="B53" s="6"/>
      <c r="C53" s="6"/>
      <c r="D53" s="25" t="s">
        <v>31</v>
      </c>
      <c r="E53" s="84">
        <f>SUM(E52)</f>
        <v>9614.83</v>
      </c>
      <c r="F53" s="64">
        <f>SUM(F52)</f>
        <v>11000</v>
      </c>
    </row>
    <row r="54" spans="1:6" ht="12.75">
      <c r="A54" s="8" t="s">
        <v>65</v>
      </c>
      <c r="B54" s="6"/>
      <c r="C54" s="6"/>
      <c r="D54" s="24" t="s">
        <v>66</v>
      </c>
      <c r="E54" s="82"/>
      <c r="F54" s="64"/>
    </row>
    <row r="55" spans="1:6" ht="12.75">
      <c r="A55" s="6"/>
      <c r="B55" s="6" t="s">
        <v>321</v>
      </c>
      <c r="C55" s="6">
        <v>637001</v>
      </c>
      <c r="D55" s="25" t="s">
        <v>67</v>
      </c>
      <c r="E55" s="83">
        <v>2754.6</v>
      </c>
      <c r="F55" s="64">
        <v>2800</v>
      </c>
    </row>
    <row r="56" spans="1:6" ht="12.75">
      <c r="A56" s="6"/>
      <c r="B56" s="6"/>
      <c r="C56" s="6"/>
      <c r="D56" s="25" t="s">
        <v>31</v>
      </c>
      <c r="E56" s="84">
        <f>SUM(E55)</f>
        <v>2754.6</v>
      </c>
      <c r="F56" s="64">
        <f>SUM(F55)</f>
        <v>2800</v>
      </c>
    </row>
    <row r="57" spans="1:6" ht="12.75">
      <c r="A57" s="13" t="s">
        <v>68</v>
      </c>
      <c r="B57" s="6"/>
      <c r="C57" s="6"/>
      <c r="D57" s="24" t="s">
        <v>69</v>
      </c>
      <c r="E57" s="82"/>
      <c r="F57" s="64"/>
    </row>
    <row r="58" spans="1:6" ht="12.75">
      <c r="A58" s="6"/>
      <c r="B58" s="6" t="s">
        <v>321</v>
      </c>
      <c r="C58" s="6">
        <v>637005</v>
      </c>
      <c r="D58" s="25" t="s">
        <v>446</v>
      </c>
      <c r="E58" s="83">
        <v>547.82</v>
      </c>
      <c r="F58" s="64">
        <v>3000</v>
      </c>
    </row>
    <row r="59" spans="1:6" ht="12.75">
      <c r="A59" s="6"/>
      <c r="B59" s="6" t="s">
        <v>321</v>
      </c>
      <c r="C59" s="6">
        <v>637011</v>
      </c>
      <c r="D59" s="25" t="s">
        <v>577</v>
      </c>
      <c r="E59" s="83">
        <v>3000</v>
      </c>
      <c r="F59" s="64">
        <v>3000</v>
      </c>
    </row>
    <row r="60" spans="1:6" ht="12.75">
      <c r="A60" s="6"/>
      <c r="B60" s="6"/>
      <c r="C60" s="6"/>
      <c r="D60" s="25" t="s">
        <v>31</v>
      </c>
      <c r="E60" s="84">
        <f>SUM(E58:E59)</f>
        <v>3547.82</v>
      </c>
      <c r="F60" s="64">
        <f>SUM(F58:F59)</f>
        <v>6000</v>
      </c>
    </row>
    <row r="61" spans="1:6" ht="12.75">
      <c r="A61" s="8" t="s">
        <v>70</v>
      </c>
      <c r="B61" s="6"/>
      <c r="C61" s="6"/>
      <c r="D61" s="24" t="s">
        <v>71</v>
      </c>
      <c r="E61" s="82"/>
      <c r="F61" s="64"/>
    </row>
    <row r="62" spans="1:6" ht="12.75">
      <c r="A62" s="8"/>
      <c r="B62" s="6" t="s">
        <v>321</v>
      </c>
      <c r="C62" s="6">
        <v>633006</v>
      </c>
      <c r="D62" s="25" t="s">
        <v>123</v>
      </c>
      <c r="E62" s="83">
        <v>1654.21</v>
      </c>
      <c r="F62" s="64">
        <v>2000</v>
      </c>
    </row>
    <row r="63" spans="1:6" ht="12.75">
      <c r="A63" s="6"/>
      <c r="B63" s="6" t="s">
        <v>321</v>
      </c>
      <c r="C63" s="6">
        <v>635006</v>
      </c>
      <c r="D63" s="25" t="s">
        <v>490</v>
      </c>
      <c r="E63" s="81">
        <v>5247.29</v>
      </c>
      <c r="F63" s="64">
        <v>12500</v>
      </c>
    </row>
    <row r="64" spans="1:6" ht="12.75">
      <c r="A64" s="6"/>
      <c r="B64" s="6"/>
      <c r="C64" s="6"/>
      <c r="D64" s="25" t="s">
        <v>31</v>
      </c>
      <c r="E64" s="84">
        <f>SUM(E62:E63)</f>
        <v>6901.5</v>
      </c>
      <c r="F64" s="64">
        <f>SUM(F62:F63)</f>
        <v>14500</v>
      </c>
    </row>
    <row r="65" spans="1:6" ht="12.75">
      <c r="A65" s="8" t="s">
        <v>307</v>
      </c>
      <c r="B65" s="6"/>
      <c r="C65" s="6"/>
      <c r="D65" s="24" t="s">
        <v>308</v>
      </c>
      <c r="E65" s="82"/>
      <c r="F65" s="64"/>
    </row>
    <row r="66" spans="1:6" ht="12.75">
      <c r="A66" s="6"/>
      <c r="B66" s="6" t="s">
        <v>36</v>
      </c>
      <c r="C66" s="6">
        <v>711001</v>
      </c>
      <c r="D66" s="25" t="s">
        <v>309</v>
      </c>
      <c r="E66" s="83">
        <v>0</v>
      </c>
      <c r="F66" s="64">
        <v>10000</v>
      </c>
    </row>
    <row r="67" spans="1:6" ht="12.75">
      <c r="A67" s="6"/>
      <c r="B67" s="6"/>
      <c r="C67" s="6"/>
      <c r="D67" s="25" t="s">
        <v>31</v>
      </c>
      <c r="E67" s="84">
        <f>SUM(E66)</f>
        <v>0</v>
      </c>
      <c r="F67" s="64">
        <f>SUM(F66)</f>
        <v>10000</v>
      </c>
    </row>
    <row r="68" spans="1:6" ht="12.75">
      <c r="A68" s="8" t="s">
        <v>73</v>
      </c>
      <c r="B68" s="6"/>
      <c r="C68" s="6"/>
      <c r="D68" s="24" t="s">
        <v>74</v>
      </c>
      <c r="E68" s="82"/>
      <c r="F68" s="65"/>
    </row>
    <row r="69" spans="1:6" ht="12.75">
      <c r="A69" s="8"/>
      <c r="B69" s="6" t="s">
        <v>36</v>
      </c>
      <c r="C69" s="10">
        <v>637</v>
      </c>
      <c r="D69" s="25" t="s">
        <v>363</v>
      </c>
      <c r="E69" s="83">
        <v>16151</v>
      </c>
      <c r="F69" s="64">
        <v>19000</v>
      </c>
    </row>
    <row r="70" spans="1:6" ht="12.75">
      <c r="A70" s="6"/>
      <c r="B70" s="10" t="s">
        <v>36</v>
      </c>
      <c r="C70" s="10">
        <v>716</v>
      </c>
      <c r="D70" s="29" t="s">
        <v>397</v>
      </c>
      <c r="E70" s="89">
        <v>19454.03</v>
      </c>
      <c r="F70" s="64">
        <v>61000</v>
      </c>
    </row>
    <row r="71" spans="1:6" ht="12.75">
      <c r="A71" s="6"/>
      <c r="B71" s="10"/>
      <c r="C71" s="10"/>
      <c r="D71" s="25" t="s">
        <v>31</v>
      </c>
      <c r="E71" s="84">
        <f>SUM(E69:E70)</f>
        <v>35605.03</v>
      </c>
      <c r="F71" s="64">
        <f>SUM(F69:F70)</f>
        <v>80000</v>
      </c>
    </row>
    <row r="72" spans="1:6" ht="12.75">
      <c r="A72" s="8" t="s">
        <v>75</v>
      </c>
      <c r="B72" s="6"/>
      <c r="C72" s="6"/>
      <c r="D72" s="24" t="s">
        <v>465</v>
      </c>
      <c r="E72" s="82"/>
      <c r="F72" s="64"/>
    </row>
    <row r="73" spans="1:6" ht="12.75">
      <c r="A73" s="6"/>
      <c r="B73" s="6" t="s">
        <v>76</v>
      </c>
      <c r="C73" s="6">
        <v>614</v>
      </c>
      <c r="D73" s="25" t="s">
        <v>77</v>
      </c>
      <c r="E73" s="83">
        <v>940</v>
      </c>
      <c r="F73" s="64">
        <v>1000</v>
      </c>
    </row>
    <row r="74" spans="1:6" ht="12.75">
      <c r="A74" s="6"/>
      <c r="B74" s="6" t="s">
        <v>76</v>
      </c>
      <c r="C74" s="6">
        <v>620</v>
      </c>
      <c r="D74" s="25" t="s">
        <v>35</v>
      </c>
      <c r="E74" s="83">
        <v>461.72</v>
      </c>
      <c r="F74" s="64">
        <v>700</v>
      </c>
    </row>
    <row r="75" spans="1:6" ht="12.75">
      <c r="A75" s="6"/>
      <c r="B75" s="6" t="s">
        <v>76</v>
      </c>
      <c r="C75" s="6">
        <v>630</v>
      </c>
      <c r="D75" s="25" t="s">
        <v>78</v>
      </c>
      <c r="E75" s="103">
        <v>13854.28</v>
      </c>
      <c r="F75" s="64">
        <v>15199</v>
      </c>
    </row>
    <row r="76" spans="1:6" ht="12.75">
      <c r="A76" s="6"/>
      <c r="B76" s="6"/>
      <c r="C76" s="6"/>
      <c r="D76" s="25" t="s">
        <v>79</v>
      </c>
      <c r="E76" s="84">
        <f>SUM(E73:E75)</f>
        <v>15256</v>
      </c>
      <c r="F76" s="64">
        <f>SUM(F73:F75)</f>
        <v>16899</v>
      </c>
    </row>
    <row r="77" spans="1:6" ht="12.75">
      <c r="A77" s="11" t="s">
        <v>80</v>
      </c>
      <c r="B77" s="11"/>
      <c r="C77" s="11"/>
      <c r="D77" s="28" t="s">
        <v>81</v>
      </c>
      <c r="E77" s="90">
        <f>E89+E94+E98+E102+E105+E122+E126+E136</f>
        <v>748470.0199999999</v>
      </c>
      <c r="F77" s="70">
        <f>F89+F94+F98+F102+F105+F122+F126+F136</f>
        <v>762765</v>
      </c>
    </row>
    <row r="78" spans="1:6" ht="12.75">
      <c r="A78" s="8" t="s">
        <v>82</v>
      </c>
      <c r="B78" s="6"/>
      <c r="C78" s="6"/>
      <c r="D78" s="24" t="s">
        <v>83</v>
      </c>
      <c r="E78" s="82"/>
      <c r="F78" s="65"/>
    </row>
    <row r="79" spans="1:6" ht="12.75">
      <c r="A79" s="6"/>
      <c r="B79" s="6" t="s">
        <v>84</v>
      </c>
      <c r="C79" s="6">
        <v>610</v>
      </c>
      <c r="D79" s="25" t="s">
        <v>39</v>
      </c>
      <c r="E79" s="103">
        <v>12169.74</v>
      </c>
      <c r="F79" s="61">
        <v>15500</v>
      </c>
    </row>
    <row r="80" spans="1:6" ht="12.75">
      <c r="A80" s="6"/>
      <c r="B80" s="6" t="s">
        <v>84</v>
      </c>
      <c r="C80" s="6">
        <v>620</v>
      </c>
      <c r="D80" s="25" t="s">
        <v>35</v>
      </c>
      <c r="E80" s="83">
        <v>4823.61</v>
      </c>
      <c r="F80" s="65">
        <v>5880</v>
      </c>
    </row>
    <row r="81" spans="1:6" ht="12.75">
      <c r="A81" s="6"/>
      <c r="B81" s="6" t="s">
        <v>84</v>
      </c>
      <c r="C81" s="6">
        <v>632003</v>
      </c>
      <c r="D81" s="25" t="s">
        <v>85</v>
      </c>
      <c r="E81" s="83">
        <v>415.85</v>
      </c>
      <c r="F81" s="64">
        <v>500</v>
      </c>
    </row>
    <row r="82" spans="1:6" ht="15" customHeight="1">
      <c r="A82" s="6"/>
      <c r="B82" s="6" t="s">
        <v>84</v>
      </c>
      <c r="C82" s="6">
        <v>633006</v>
      </c>
      <c r="D82" s="25" t="s">
        <v>291</v>
      </c>
      <c r="E82" s="83">
        <v>63.84</v>
      </c>
      <c r="F82" s="65">
        <v>408</v>
      </c>
    </row>
    <row r="83" spans="1:6" ht="12.75">
      <c r="A83" s="6"/>
      <c r="B83" s="6" t="s">
        <v>84</v>
      </c>
      <c r="C83" s="6">
        <v>635009</v>
      </c>
      <c r="D83" s="25" t="s">
        <v>447</v>
      </c>
      <c r="E83" s="83">
        <v>33.6</v>
      </c>
      <c r="F83" s="64">
        <v>34</v>
      </c>
    </row>
    <row r="84" spans="1:6" ht="12.75">
      <c r="A84" s="6"/>
      <c r="B84" s="6" t="s">
        <v>84</v>
      </c>
      <c r="C84" s="6">
        <v>637001</v>
      </c>
      <c r="D84" s="25" t="s">
        <v>87</v>
      </c>
      <c r="E84" s="83">
        <v>320</v>
      </c>
      <c r="F84" s="64">
        <v>500</v>
      </c>
    </row>
    <row r="85" spans="1:6" ht="12.75">
      <c r="A85" s="6"/>
      <c r="B85" s="6" t="s">
        <v>84</v>
      </c>
      <c r="C85" s="6">
        <v>637006</v>
      </c>
      <c r="D85" s="25" t="s">
        <v>357</v>
      </c>
      <c r="E85" s="83">
        <v>275</v>
      </c>
      <c r="F85" s="64">
        <v>275</v>
      </c>
    </row>
    <row r="86" spans="1:6" ht="12.75">
      <c r="A86" s="6"/>
      <c r="B86" s="6" t="s">
        <v>84</v>
      </c>
      <c r="C86" s="6">
        <v>637013</v>
      </c>
      <c r="D86" s="25" t="s">
        <v>88</v>
      </c>
      <c r="E86" s="83">
        <v>99.58</v>
      </c>
      <c r="F86" s="64">
        <v>100</v>
      </c>
    </row>
    <row r="87" spans="1:6" ht="12.75">
      <c r="A87" s="6"/>
      <c r="B87" s="6" t="s">
        <v>84</v>
      </c>
      <c r="C87" s="6">
        <v>637016</v>
      </c>
      <c r="D87" s="25" t="s">
        <v>89</v>
      </c>
      <c r="E87" s="83">
        <v>171.76</v>
      </c>
      <c r="F87" s="64">
        <v>235</v>
      </c>
    </row>
    <row r="88" spans="1:6" ht="12.75">
      <c r="A88" s="6"/>
      <c r="B88" s="6" t="s">
        <v>84</v>
      </c>
      <c r="C88" s="6">
        <v>642014</v>
      </c>
      <c r="D88" s="25" t="s">
        <v>506</v>
      </c>
      <c r="E88" s="103">
        <v>831.63</v>
      </c>
      <c r="F88" s="64">
        <v>850</v>
      </c>
    </row>
    <row r="89" spans="1:6" ht="12.75">
      <c r="A89" s="6"/>
      <c r="B89" s="6"/>
      <c r="C89" s="6"/>
      <c r="D89" s="25" t="s">
        <v>31</v>
      </c>
      <c r="E89" s="84">
        <f>SUM(E79:E88)</f>
        <v>19204.609999999997</v>
      </c>
      <c r="F89" s="64">
        <f>SUM(F79:F88)</f>
        <v>24282</v>
      </c>
    </row>
    <row r="90" spans="1:6" ht="12.75">
      <c r="A90" s="8" t="s">
        <v>90</v>
      </c>
      <c r="B90" s="6"/>
      <c r="C90" s="6"/>
      <c r="D90" s="27" t="s">
        <v>91</v>
      </c>
      <c r="E90" s="80"/>
      <c r="F90" s="65"/>
    </row>
    <row r="91" spans="1:6" ht="12.75">
      <c r="A91" s="6" t="s">
        <v>331</v>
      </c>
      <c r="B91" s="6"/>
      <c r="C91" s="6"/>
      <c r="D91" s="27" t="s">
        <v>332</v>
      </c>
      <c r="E91" s="80"/>
      <c r="F91" s="65"/>
    </row>
    <row r="92" spans="1:6" ht="12.75">
      <c r="A92" s="8"/>
      <c r="B92" s="6" t="s">
        <v>321</v>
      </c>
      <c r="C92" s="6">
        <v>610</v>
      </c>
      <c r="D92" s="25" t="s">
        <v>39</v>
      </c>
      <c r="E92" s="83">
        <v>90.4</v>
      </c>
      <c r="F92" s="65">
        <v>300</v>
      </c>
    </row>
    <row r="93" spans="1:6" ht="12.75">
      <c r="A93" s="8"/>
      <c r="B93" s="6" t="s">
        <v>321</v>
      </c>
      <c r="C93" s="6">
        <v>620</v>
      </c>
      <c r="D93" s="25" t="s">
        <v>35</v>
      </c>
      <c r="E93" s="83">
        <v>31.6</v>
      </c>
      <c r="F93" s="65">
        <v>105</v>
      </c>
    </row>
    <row r="94" spans="1:6" ht="12.75">
      <c r="A94" s="8"/>
      <c r="B94" s="6"/>
      <c r="C94" s="6"/>
      <c r="D94" s="25" t="s">
        <v>31</v>
      </c>
      <c r="E94" s="81">
        <f>SUM(E92:E93)</f>
        <v>122</v>
      </c>
      <c r="F94" s="65">
        <f>SUM(F92:F93)</f>
        <v>405</v>
      </c>
    </row>
    <row r="95" spans="1:6" ht="12.75">
      <c r="A95" s="6" t="s">
        <v>92</v>
      </c>
      <c r="B95" s="6"/>
      <c r="C95" s="6"/>
      <c r="D95" s="27" t="s">
        <v>93</v>
      </c>
      <c r="E95" s="80"/>
      <c r="F95" s="65"/>
    </row>
    <row r="96" spans="1:6" ht="12.75">
      <c r="A96" s="6"/>
      <c r="B96" s="6" t="s">
        <v>321</v>
      </c>
      <c r="C96" s="6">
        <v>610</v>
      </c>
      <c r="D96" s="25" t="s">
        <v>39</v>
      </c>
      <c r="E96" s="83">
        <v>1803.45</v>
      </c>
      <c r="F96" s="61">
        <v>1900</v>
      </c>
    </row>
    <row r="97" spans="1:6" ht="12.75">
      <c r="A97" s="6"/>
      <c r="B97" s="6" t="s">
        <v>321</v>
      </c>
      <c r="C97" s="6">
        <v>620</v>
      </c>
      <c r="D97" s="25" t="s">
        <v>35</v>
      </c>
      <c r="E97" s="83">
        <v>630.3</v>
      </c>
      <c r="F97" s="61">
        <v>665</v>
      </c>
    </row>
    <row r="98" spans="1:6" ht="12.75">
      <c r="A98" s="6"/>
      <c r="B98" s="6"/>
      <c r="C98" s="6"/>
      <c r="D98" s="25" t="s">
        <v>31</v>
      </c>
      <c r="E98" s="85">
        <f>SUM(E96:E97)</f>
        <v>2433.75</v>
      </c>
      <c r="F98" s="61">
        <f>SUM(F96:F97)</f>
        <v>2565</v>
      </c>
    </row>
    <row r="99" spans="1:6" ht="12.75">
      <c r="A99" s="8" t="s">
        <v>94</v>
      </c>
      <c r="B99" s="8"/>
      <c r="C99" s="8"/>
      <c r="D99" s="27" t="s">
        <v>95</v>
      </c>
      <c r="E99" s="80"/>
      <c r="F99" s="61"/>
    </row>
    <row r="100" spans="1:6" ht="12.75">
      <c r="A100" s="6" t="s">
        <v>96</v>
      </c>
      <c r="B100" s="6"/>
      <c r="C100" s="6"/>
      <c r="D100" s="27" t="s">
        <v>97</v>
      </c>
      <c r="E100" s="80"/>
      <c r="F100" s="61"/>
    </row>
    <row r="101" spans="1:6" ht="12.75">
      <c r="A101" s="6"/>
      <c r="B101" s="6" t="s">
        <v>58</v>
      </c>
      <c r="C101" s="14">
        <v>637004</v>
      </c>
      <c r="D101" s="25" t="s">
        <v>448</v>
      </c>
      <c r="E101" s="83">
        <v>20900</v>
      </c>
      <c r="F101" s="61">
        <v>21200</v>
      </c>
    </row>
    <row r="102" spans="1:6" ht="12.75">
      <c r="A102" s="6"/>
      <c r="B102" s="6"/>
      <c r="C102" s="6"/>
      <c r="D102" s="25" t="s">
        <v>31</v>
      </c>
      <c r="E102" s="81">
        <f>SUM(E101)</f>
        <v>20900</v>
      </c>
      <c r="F102" s="65">
        <f>SUM(F101)</f>
        <v>21200</v>
      </c>
    </row>
    <row r="103" spans="1:6" ht="12.75">
      <c r="A103" s="10" t="s">
        <v>98</v>
      </c>
      <c r="B103" s="10"/>
      <c r="C103" s="10"/>
      <c r="D103" s="30" t="s">
        <v>99</v>
      </c>
      <c r="E103" s="91"/>
      <c r="F103" s="61"/>
    </row>
    <row r="104" spans="1:6" ht="12.75">
      <c r="A104" s="6"/>
      <c r="B104" s="6" t="s">
        <v>58</v>
      </c>
      <c r="C104" s="14">
        <v>635006</v>
      </c>
      <c r="D104" s="25" t="s">
        <v>449</v>
      </c>
      <c r="E104" s="83">
        <v>0</v>
      </c>
      <c r="F104" s="61">
        <v>0</v>
      </c>
    </row>
    <row r="105" spans="1:6" ht="12.75">
      <c r="A105" s="6"/>
      <c r="B105" s="6"/>
      <c r="C105" s="6"/>
      <c r="D105" s="25" t="s">
        <v>31</v>
      </c>
      <c r="E105" s="85">
        <f>SUM(E104)</f>
        <v>0</v>
      </c>
      <c r="F105" s="61">
        <f>SUM(F104)</f>
        <v>0</v>
      </c>
    </row>
    <row r="106" spans="1:6" ht="12.75">
      <c r="A106" s="8" t="s">
        <v>100</v>
      </c>
      <c r="B106" s="6"/>
      <c r="C106" s="6"/>
      <c r="D106" s="27" t="s">
        <v>101</v>
      </c>
      <c r="E106" s="80"/>
      <c r="F106" s="61"/>
    </row>
    <row r="107" spans="1:6" ht="12.75">
      <c r="A107" s="6"/>
      <c r="B107" s="6" t="s">
        <v>102</v>
      </c>
      <c r="C107" s="6">
        <v>610</v>
      </c>
      <c r="D107" s="25" t="s">
        <v>39</v>
      </c>
      <c r="E107" s="103">
        <v>89180.55</v>
      </c>
      <c r="F107" s="61">
        <v>90300</v>
      </c>
    </row>
    <row r="108" spans="1:6" ht="12.75">
      <c r="A108" s="6"/>
      <c r="B108" s="6" t="s">
        <v>102</v>
      </c>
      <c r="C108" s="6">
        <v>620</v>
      </c>
      <c r="D108" s="25" t="s">
        <v>35</v>
      </c>
      <c r="E108" s="103">
        <v>33557.89</v>
      </c>
      <c r="F108" s="61">
        <v>34500</v>
      </c>
    </row>
    <row r="109" spans="1:6" ht="12.75">
      <c r="A109" s="6"/>
      <c r="B109" s="6" t="s">
        <v>102</v>
      </c>
      <c r="C109" s="6">
        <v>631001</v>
      </c>
      <c r="D109" s="25" t="s">
        <v>131</v>
      </c>
      <c r="E109" s="103">
        <v>0</v>
      </c>
      <c r="F109" s="61">
        <v>100</v>
      </c>
    </row>
    <row r="110" spans="1:6" ht="12.75">
      <c r="A110" s="6"/>
      <c r="B110" s="6" t="s">
        <v>102</v>
      </c>
      <c r="C110" s="6">
        <v>632005</v>
      </c>
      <c r="D110" s="25" t="s">
        <v>103</v>
      </c>
      <c r="E110" s="103">
        <v>496.08</v>
      </c>
      <c r="F110" s="61">
        <v>700</v>
      </c>
    </row>
    <row r="111" spans="1:6" ht="12.75">
      <c r="A111" s="6"/>
      <c r="B111" s="6" t="s">
        <v>102</v>
      </c>
      <c r="C111" s="14">
        <v>632003</v>
      </c>
      <c r="D111" s="25" t="s">
        <v>104</v>
      </c>
      <c r="E111" s="103">
        <v>2003.35</v>
      </c>
      <c r="F111" s="61">
        <v>2440</v>
      </c>
    </row>
    <row r="112" spans="1:6" ht="12.75">
      <c r="A112" s="6"/>
      <c r="B112" s="6" t="s">
        <v>102</v>
      </c>
      <c r="C112" s="6">
        <v>633006</v>
      </c>
      <c r="D112" s="25" t="s">
        <v>450</v>
      </c>
      <c r="E112" s="103">
        <v>626.43</v>
      </c>
      <c r="F112" s="61">
        <v>850</v>
      </c>
    </row>
    <row r="113" spans="1:6" ht="12.75">
      <c r="A113" s="6"/>
      <c r="B113" s="6" t="s">
        <v>102</v>
      </c>
      <c r="C113" s="6">
        <v>633009</v>
      </c>
      <c r="D113" s="25" t="s">
        <v>86</v>
      </c>
      <c r="E113" s="103">
        <v>536.81</v>
      </c>
      <c r="F113" s="61">
        <v>848</v>
      </c>
    </row>
    <row r="114" spans="1:6" ht="12.75">
      <c r="A114" s="6"/>
      <c r="B114" s="6" t="s">
        <v>102</v>
      </c>
      <c r="C114" s="14">
        <v>634001</v>
      </c>
      <c r="D114" s="25" t="s">
        <v>106</v>
      </c>
      <c r="E114" s="103">
        <v>671.24</v>
      </c>
      <c r="F114" s="61">
        <v>805</v>
      </c>
    </row>
    <row r="115" spans="1:6" ht="12.75">
      <c r="A115" s="6"/>
      <c r="B115" s="6" t="s">
        <v>102</v>
      </c>
      <c r="C115" s="14">
        <v>634002</v>
      </c>
      <c r="D115" s="25" t="s">
        <v>107</v>
      </c>
      <c r="E115" s="103">
        <v>227.1</v>
      </c>
      <c r="F115" s="61">
        <v>300</v>
      </c>
    </row>
    <row r="116" spans="1:6" ht="12.75">
      <c r="A116" s="6"/>
      <c r="B116" s="6" t="s">
        <v>102</v>
      </c>
      <c r="C116" s="14">
        <v>634003</v>
      </c>
      <c r="D116" s="25" t="s">
        <v>108</v>
      </c>
      <c r="E116" s="103">
        <v>247.15</v>
      </c>
      <c r="F116" s="61">
        <v>250</v>
      </c>
    </row>
    <row r="117" spans="1:6" ht="12.75">
      <c r="A117" s="6"/>
      <c r="B117" s="6" t="s">
        <v>102</v>
      </c>
      <c r="C117" s="6">
        <v>635004</v>
      </c>
      <c r="D117" s="25" t="s">
        <v>109</v>
      </c>
      <c r="E117" s="103">
        <v>420</v>
      </c>
      <c r="F117" s="61">
        <v>420</v>
      </c>
    </row>
    <row r="118" spans="1:6" ht="12.75">
      <c r="A118" s="6"/>
      <c r="B118" s="6" t="s">
        <v>102</v>
      </c>
      <c r="C118" s="6">
        <v>637001</v>
      </c>
      <c r="D118" s="25" t="s">
        <v>67</v>
      </c>
      <c r="E118" s="103">
        <v>1493</v>
      </c>
      <c r="F118" s="61">
        <v>1747</v>
      </c>
    </row>
    <row r="119" spans="1:6" ht="12.75">
      <c r="A119" s="6"/>
      <c r="B119" s="6" t="s">
        <v>102</v>
      </c>
      <c r="C119" s="6">
        <v>637006</v>
      </c>
      <c r="D119" s="25" t="s">
        <v>445</v>
      </c>
      <c r="E119" s="103">
        <v>0</v>
      </c>
      <c r="F119" s="61">
        <v>190</v>
      </c>
    </row>
    <row r="120" spans="1:6" ht="12.75">
      <c r="A120" s="6"/>
      <c r="B120" s="6" t="s">
        <v>102</v>
      </c>
      <c r="C120" s="6">
        <v>637016</v>
      </c>
      <c r="D120" s="25" t="s">
        <v>40</v>
      </c>
      <c r="E120" s="103">
        <v>1141.58</v>
      </c>
      <c r="F120" s="61">
        <v>1400</v>
      </c>
    </row>
    <row r="121" spans="1:6" ht="12.75">
      <c r="A121" s="6"/>
      <c r="B121" s="6" t="s">
        <v>102</v>
      </c>
      <c r="C121" s="6">
        <v>642014</v>
      </c>
      <c r="D121" s="25" t="s">
        <v>506</v>
      </c>
      <c r="E121" s="103">
        <v>3207.85</v>
      </c>
      <c r="F121" s="61">
        <v>3330</v>
      </c>
    </row>
    <row r="122" spans="1:6" ht="12.75">
      <c r="A122" s="6"/>
      <c r="B122" s="6"/>
      <c r="C122" s="6"/>
      <c r="D122" s="25" t="s">
        <v>31</v>
      </c>
      <c r="E122" s="85">
        <f>SUM(E107:E121)</f>
        <v>133809.03</v>
      </c>
      <c r="F122" s="61">
        <f>SUM(F107:F121)</f>
        <v>138180</v>
      </c>
    </row>
    <row r="123" spans="1:6" ht="12.75">
      <c r="A123" s="8" t="s">
        <v>111</v>
      </c>
      <c r="B123" s="6"/>
      <c r="C123" s="6"/>
      <c r="D123" s="27" t="s">
        <v>112</v>
      </c>
      <c r="E123" s="80"/>
      <c r="F123" s="61"/>
    </row>
    <row r="124" spans="1:6" ht="12.75">
      <c r="A124" s="6"/>
      <c r="B124" s="6" t="s">
        <v>321</v>
      </c>
      <c r="C124" s="6">
        <v>610</v>
      </c>
      <c r="D124" s="31" t="s">
        <v>113</v>
      </c>
      <c r="E124" s="81">
        <v>614</v>
      </c>
      <c r="F124" s="61">
        <v>614</v>
      </c>
    </row>
    <row r="125" spans="1:6" ht="12.75">
      <c r="A125" s="6"/>
      <c r="B125" s="6" t="s">
        <v>321</v>
      </c>
      <c r="C125" s="6">
        <v>620</v>
      </c>
      <c r="D125" s="31" t="s">
        <v>35</v>
      </c>
      <c r="E125" s="81">
        <v>202.09</v>
      </c>
      <c r="F125" s="61">
        <v>206</v>
      </c>
    </row>
    <row r="126" spans="1:6" ht="12.75">
      <c r="A126" s="6"/>
      <c r="B126" s="6"/>
      <c r="C126" s="6"/>
      <c r="D126" s="25" t="s">
        <v>31</v>
      </c>
      <c r="E126" s="85">
        <f>SUM(E124:E125)</f>
        <v>816.09</v>
      </c>
      <c r="F126" s="61">
        <f>SUM(F124:F125)</f>
        <v>820</v>
      </c>
    </row>
    <row r="127" spans="1:6" ht="12.75">
      <c r="A127" s="8" t="s">
        <v>114</v>
      </c>
      <c r="B127" s="6"/>
      <c r="C127" s="6"/>
      <c r="D127" s="27" t="s">
        <v>115</v>
      </c>
      <c r="E127" s="80"/>
      <c r="F127" s="61"/>
    </row>
    <row r="128" spans="1:6" ht="12.75">
      <c r="A128" s="6"/>
      <c r="B128" s="6" t="s">
        <v>36</v>
      </c>
      <c r="C128" s="6">
        <v>632001</v>
      </c>
      <c r="D128" s="25" t="s">
        <v>132</v>
      </c>
      <c r="E128" s="83">
        <v>54288.43</v>
      </c>
      <c r="F128" s="61">
        <v>54313</v>
      </c>
    </row>
    <row r="129" spans="1:6" ht="12.75">
      <c r="A129" s="6"/>
      <c r="B129" s="6" t="s">
        <v>36</v>
      </c>
      <c r="C129" s="6">
        <v>632002</v>
      </c>
      <c r="D129" s="31" t="s">
        <v>162</v>
      </c>
      <c r="E129" s="81">
        <v>4219.61</v>
      </c>
      <c r="F129" s="61">
        <v>4220</v>
      </c>
    </row>
    <row r="130" spans="1:6" ht="12.75">
      <c r="A130" s="6"/>
      <c r="B130" s="6" t="s">
        <v>36</v>
      </c>
      <c r="C130" s="6">
        <v>633006</v>
      </c>
      <c r="D130" s="31" t="s">
        <v>291</v>
      </c>
      <c r="E130" s="81">
        <v>2351.03</v>
      </c>
      <c r="F130" s="61">
        <v>2400</v>
      </c>
    </row>
    <row r="131" spans="1:6" ht="12.75">
      <c r="A131" s="6"/>
      <c r="B131" s="6" t="s">
        <v>36</v>
      </c>
      <c r="C131" s="6">
        <v>635006</v>
      </c>
      <c r="D131" s="25" t="s">
        <v>72</v>
      </c>
      <c r="E131" s="83">
        <v>753.14</v>
      </c>
      <c r="F131" s="61">
        <v>880</v>
      </c>
    </row>
    <row r="132" spans="1:6" ht="12.75">
      <c r="A132" s="6"/>
      <c r="B132" s="6" t="s">
        <v>36</v>
      </c>
      <c r="C132" s="6">
        <v>637004</v>
      </c>
      <c r="D132" s="25" t="s">
        <v>375</v>
      </c>
      <c r="E132" s="83">
        <v>2658.12</v>
      </c>
      <c r="F132" s="61">
        <v>2700</v>
      </c>
    </row>
    <row r="133" spans="1:6" ht="12.75">
      <c r="A133" s="6"/>
      <c r="B133" s="6" t="s">
        <v>36</v>
      </c>
      <c r="C133" s="6">
        <v>637005</v>
      </c>
      <c r="D133" s="25" t="s">
        <v>484</v>
      </c>
      <c r="E133" s="83">
        <v>1083.5</v>
      </c>
      <c r="F133" s="61">
        <v>1300</v>
      </c>
    </row>
    <row r="134" spans="1:6" ht="12.75">
      <c r="A134" s="6"/>
      <c r="B134" s="6" t="s">
        <v>36</v>
      </c>
      <c r="C134" s="6">
        <v>717001</v>
      </c>
      <c r="D134" s="25" t="s">
        <v>485</v>
      </c>
      <c r="E134" s="83">
        <v>476399.73</v>
      </c>
      <c r="F134" s="61">
        <v>479500</v>
      </c>
    </row>
    <row r="135" spans="1:6" ht="12.75">
      <c r="A135" s="6"/>
      <c r="B135" s="6" t="s">
        <v>36</v>
      </c>
      <c r="C135" s="6">
        <v>717002</v>
      </c>
      <c r="D135" s="25" t="s">
        <v>364</v>
      </c>
      <c r="E135" s="83">
        <v>29430.98</v>
      </c>
      <c r="F135" s="61">
        <v>30000</v>
      </c>
    </row>
    <row r="136" spans="1:6" ht="12.75">
      <c r="A136" s="6"/>
      <c r="B136" s="6"/>
      <c r="C136" s="6"/>
      <c r="D136" s="37" t="s">
        <v>31</v>
      </c>
      <c r="E136" s="85">
        <f>SUM(E128:E135)</f>
        <v>571184.5399999999</v>
      </c>
      <c r="F136" s="61">
        <f>SUM(F128:F135)</f>
        <v>575313</v>
      </c>
    </row>
    <row r="137" spans="1:6" ht="12.75">
      <c r="A137" s="11" t="s">
        <v>116</v>
      </c>
      <c r="B137" s="11"/>
      <c r="C137" s="11"/>
      <c r="D137" s="28" t="s">
        <v>117</v>
      </c>
      <c r="E137" s="92">
        <f>E164+E180+E190</f>
        <v>279855.68000000005</v>
      </c>
      <c r="F137" s="92">
        <f>F164+F180+F190</f>
        <v>302730</v>
      </c>
    </row>
    <row r="138" spans="1:6" ht="12.75">
      <c r="A138" s="8" t="s">
        <v>118</v>
      </c>
      <c r="B138" s="6"/>
      <c r="C138" s="6"/>
      <c r="D138" s="27" t="s">
        <v>119</v>
      </c>
      <c r="E138" s="80"/>
      <c r="F138" s="61"/>
    </row>
    <row r="139" spans="1:6" ht="12.75">
      <c r="A139" s="6"/>
      <c r="B139" s="6" t="s">
        <v>120</v>
      </c>
      <c r="C139" s="6">
        <v>610</v>
      </c>
      <c r="D139" s="25" t="s">
        <v>39</v>
      </c>
      <c r="E139" s="103">
        <v>140216.53</v>
      </c>
      <c r="F139" s="65">
        <v>147000</v>
      </c>
    </row>
    <row r="140" spans="1:6" ht="12.75">
      <c r="A140" s="6"/>
      <c r="B140" s="6" t="s">
        <v>120</v>
      </c>
      <c r="C140" s="6">
        <v>620</v>
      </c>
      <c r="D140" s="25" t="s">
        <v>35</v>
      </c>
      <c r="E140" s="83">
        <v>50434.93</v>
      </c>
      <c r="F140" s="65">
        <v>51900</v>
      </c>
    </row>
    <row r="141" spans="1:6" ht="12.75">
      <c r="A141" s="6"/>
      <c r="B141" s="6" t="s">
        <v>120</v>
      </c>
      <c r="C141" s="14">
        <v>632003</v>
      </c>
      <c r="D141" s="25" t="s">
        <v>387</v>
      </c>
      <c r="E141" s="83">
        <v>4.9</v>
      </c>
      <c r="F141" s="65">
        <v>150</v>
      </c>
    </row>
    <row r="142" spans="1:6" ht="12.75">
      <c r="A142" s="6"/>
      <c r="B142" s="6" t="s">
        <v>120</v>
      </c>
      <c r="C142" s="14">
        <v>632005</v>
      </c>
      <c r="D142" s="25" t="s">
        <v>349</v>
      </c>
      <c r="E142" s="83">
        <v>1627.35</v>
      </c>
      <c r="F142" s="65">
        <v>2000</v>
      </c>
    </row>
    <row r="143" spans="1:6" ht="12.75">
      <c r="A143" s="6"/>
      <c r="B143" s="6" t="s">
        <v>120</v>
      </c>
      <c r="C143" s="14">
        <v>633002</v>
      </c>
      <c r="D143" s="25" t="s">
        <v>526</v>
      </c>
      <c r="E143" s="83">
        <v>42</v>
      </c>
      <c r="F143" s="65">
        <v>49</v>
      </c>
    </row>
    <row r="144" spans="1:6" ht="12.75">
      <c r="A144" s="6"/>
      <c r="B144" s="6" t="s">
        <v>120</v>
      </c>
      <c r="C144" s="14">
        <v>633003</v>
      </c>
      <c r="D144" s="25" t="s">
        <v>349</v>
      </c>
      <c r="E144" s="83">
        <v>61.2</v>
      </c>
      <c r="F144" s="65">
        <v>66</v>
      </c>
    </row>
    <row r="145" spans="1:6" ht="12.75">
      <c r="A145" s="6"/>
      <c r="B145" s="6" t="s">
        <v>120</v>
      </c>
      <c r="C145" s="14">
        <v>633005</v>
      </c>
      <c r="D145" s="25" t="s">
        <v>578</v>
      </c>
      <c r="E145" s="83">
        <v>758.65</v>
      </c>
      <c r="F145" s="65">
        <v>800</v>
      </c>
    </row>
    <row r="146" spans="1:6" ht="12.75">
      <c r="A146" s="6"/>
      <c r="B146" s="6" t="s">
        <v>120</v>
      </c>
      <c r="C146" s="36">
        <v>633006</v>
      </c>
      <c r="D146" s="37" t="s">
        <v>123</v>
      </c>
      <c r="E146" s="87">
        <v>634.75</v>
      </c>
      <c r="F146" s="73">
        <v>1585</v>
      </c>
    </row>
    <row r="147" spans="1:6" ht="12.75">
      <c r="A147" s="6"/>
      <c r="B147" s="6" t="s">
        <v>120</v>
      </c>
      <c r="C147" s="6">
        <v>633007</v>
      </c>
      <c r="D147" s="25" t="s">
        <v>124</v>
      </c>
      <c r="E147" s="83">
        <v>188.6</v>
      </c>
      <c r="F147" s="64">
        <v>400</v>
      </c>
    </row>
    <row r="148" spans="1:6" ht="12.75">
      <c r="A148" s="6"/>
      <c r="B148" s="6" t="s">
        <v>120</v>
      </c>
      <c r="C148" s="6">
        <v>633009</v>
      </c>
      <c r="D148" s="25" t="s">
        <v>86</v>
      </c>
      <c r="E148" s="83">
        <v>0</v>
      </c>
      <c r="F148" s="64">
        <v>50</v>
      </c>
    </row>
    <row r="149" spans="1:6" ht="12.75">
      <c r="A149" s="6"/>
      <c r="B149" s="6" t="s">
        <v>120</v>
      </c>
      <c r="C149" s="6">
        <v>633010</v>
      </c>
      <c r="D149" s="25" t="s">
        <v>125</v>
      </c>
      <c r="E149" s="83">
        <v>4358.16</v>
      </c>
      <c r="F149" s="61">
        <v>7000</v>
      </c>
    </row>
    <row r="150" spans="1:6" ht="12.75">
      <c r="A150" s="6"/>
      <c r="B150" s="6" t="s">
        <v>120</v>
      </c>
      <c r="C150" s="6">
        <v>633013</v>
      </c>
      <c r="D150" s="25" t="s">
        <v>496</v>
      </c>
      <c r="E150" s="83">
        <v>1755</v>
      </c>
      <c r="F150" s="61">
        <v>1970</v>
      </c>
    </row>
    <row r="151" spans="1:6" ht="12.75">
      <c r="A151" s="6"/>
      <c r="B151" s="6" t="s">
        <v>120</v>
      </c>
      <c r="C151" s="6">
        <v>634001</v>
      </c>
      <c r="D151" s="25" t="s">
        <v>106</v>
      </c>
      <c r="E151" s="83">
        <v>6349.44</v>
      </c>
      <c r="F151" s="61">
        <v>7500</v>
      </c>
    </row>
    <row r="152" spans="1:6" ht="12.75">
      <c r="A152" s="6"/>
      <c r="B152" s="6" t="s">
        <v>120</v>
      </c>
      <c r="C152" s="6">
        <v>634002</v>
      </c>
      <c r="D152" s="25" t="s">
        <v>107</v>
      </c>
      <c r="E152" s="83">
        <v>1796.17</v>
      </c>
      <c r="F152" s="61">
        <v>4000</v>
      </c>
    </row>
    <row r="153" spans="1:6" ht="12.75">
      <c r="A153" s="6"/>
      <c r="B153" s="6" t="s">
        <v>120</v>
      </c>
      <c r="C153" s="6">
        <v>634003</v>
      </c>
      <c r="D153" s="25" t="s">
        <v>108</v>
      </c>
      <c r="E153" s="83">
        <v>564.43</v>
      </c>
      <c r="F153" s="65">
        <v>650</v>
      </c>
    </row>
    <row r="154" spans="1:6" ht="12.75">
      <c r="A154" s="6"/>
      <c r="B154" s="6" t="s">
        <v>120</v>
      </c>
      <c r="C154" s="6">
        <v>635009</v>
      </c>
      <c r="D154" s="25" t="s">
        <v>110</v>
      </c>
      <c r="E154" s="83">
        <v>455.6</v>
      </c>
      <c r="F154" s="65">
        <v>460</v>
      </c>
    </row>
    <row r="155" spans="1:6" ht="12.75">
      <c r="A155" s="6"/>
      <c r="B155" s="6" t="s">
        <v>120</v>
      </c>
      <c r="C155" s="6">
        <v>637001</v>
      </c>
      <c r="D155" s="25" t="s">
        <v>314</v>
      </c>
      <c r="E155" s="83">
        <v>0</v>
      </c>
      <c r="F155" s="65">
        <v>100</v>
      </c>
    </row>
    <row r="156" spans="1:6" ht="12.75">
      <c r="A156" s="6"/>
      <c r="B156" s="6" t="s">
        <v>120</v>
      </c>
      <c r="C156" s="6">
        <v>637004</v>
      </c>
      <c r="D156" s="25" t="s">
        <v>127</v>
      </c>
      <c r="E156" s="83">
        <v>161.98</v>
      </c>
      <c r="F156" s="61">
        <v>560</v>
      </c>
    </row>
    <row r="157" spans="1:6" ht="12.75">
      <c r="A157" s="6"/>
      <c r="B157" s="6" t="s">
        <v>120</v>
      </c>
      <c r="C157" s="6">
        <v>637005</v>
      </c>
      <c r="D157" s="25" t="s">
        <v>579</v>
      </c>
      <c r="E157" s="83">
        <v>50</v>
      </c>
      <c r="F157" s="74">
        <v>50</v>
      </c>
    </row>
    <row r="158" spans="1:6" ht="12.75">
      <c r="A158" s="6"/>
      <c r="B158" s="6" t="s">
        <v>120</v>
      </c>
      <c r="C158" s="6">
        <v>637006</v>
      </c>
      <c r="D158" s="25" t="s">
        <v>357</v>
      </c>
      <c r="E158" s="83">
        <v>615.45</v>
      </c>
      <c r="F158" s="61">
        <v>1300</v>
      </c>
    </row>
    <row r="159" spans="1:6" ht="12.75">
      <c r="A159" s="6"/>
      <c r="B159" s="6" t="s">
        <v>120</v>
      </c>
      <c r="C159" s="6">
        <v>637016</v>
      </c>
      <c r="D159" s="25" t="s">
        <v>40</v>
      </c>
      <c r="E159" s="83">
        <v>1964.1</v>
      </c>
      <c r="F159" s="61">
        <v>2400</v>
      </c>
    </row>
    <row r="160" spans="1:6" ht="12.75">
      <c r="A160" s="6"/>
      <c r="B160" s="6" t="s">
        <v>120</v>
      </c>
      <c r="C160" s="6">
        <v>637030</v>
      </c>
      <c r="D160" s="25" t="s">
        <v>521</v>
      </c>
      <c r="E160" s="83">
        <v>0</v>
      </c>
      <c r="F160" s="61">
        <v>0</v>
      </c>
    </row>
    <row r="161" spans="1:6" ht="12.75">
      <c r="A161" s="6"/>
      <c r="B161" s="6" t="s">
        <v>120</v>
      </c>
      <c r="C161" s="6">
        <v>642006</v>
      </c>
      <c r="D161" s="25" t="s">
        <v>50</v>
      </c>
      <c r="E161" s="83">
        <v>66</v>
      </c>
      <c r="F161" s="61">
        <v>70</v>
      </c>
    </row>
    <row r="162" spans="1:6" ht="12.75">
      <c r="A162" s="6"/>
      <c r="B162" s="6" t="s">
        <v>120</v>
      </c>
      <c r="C162" s="6">
        <v>642014</v>
      </c>
      <c r="D162" s="25" t="s">
        <v>506</v>
      </c>
      <c r="E162" s="103">
        <v>6814.8</v>
      </c>
      <c r="F162" s="68">
        <v>7200</v>
      </c>
    </row>
    <row r="163" spans="1:6" ht="12.75">
      <c r="A163" s="6"/>
      <c r="B163" s="6" t="s">
        <v>120</v>
      </c>
      <c r="C163" s="6">
        <v>642015</v>
      </c>
      <c r="D163" s="25" t="s">
        <v>310</v>
      </c>
      <c r="E163" s="83">
        <v>1065.29</v>
      </c>
      <c r="F163" s="78">
        <v>1100</v>
      </c>
    </row>
    <row r="164" spans="1:6" ht="12.75">
      <c r="A164" s="6"/>
      <c r="B164" s="6"/>
      <c r="C164" s="6"/>
      <c r="D164" s="6" t="s">
        <v>31</v>
      </c>
      <c r="E164" s="85">
        <f>SUM(E139:E163)</f>
        <v>219985.33000000005</v>
      </c>
      <c r="F164" s="61">
        <f>SUM(F139:F163)</f>
        <v>238360</v>
      </c>
    </row>
    <row r="165" spans="1:6" ht="12.75">
      <c r="A165" s="8" t="s">
        <v>128</v>
      </c>
      <c r="B165" s="6"/>
      <c r="C165" s="6"/>
      <c r="D165" s="27" t="s">
        <v>129</v>
      </c>
      <c r="E165" s="80"/>
      <c r="F165" s="61"/>
    </row>
    <row r="166" spans="1:6" ht="12.75">
      <c r="A166" s="8"/>
      <c r="B166" s="6" t="s">
        <v>130</v>
      </c>
      <c r="C166" s="14">
        <v>631002</v>
      </c>
      <c r="D166" s="31" t="s">
        <v>131</v>
      </c>
      <c r="E166" s="81">
        <v>1435.41</v>
      </c>
      <c r="F166" s="61">
        <v>1436</v>
      </c>
    </row>
    <row r="167" spans="1:6" ht="12.75">
      <c r="A167" s="6"/>
      <c r="B167" s="6" t="s">
        <v>130</v>
      </c>
      <c r="C167" s="6">
        <v>632001</v>
      </c>
      <c r="D167" s="25" t="s">
        <v>132</v>
      </c>
      <c r="E167" s="83">
        <v>9387.79</v>
      </c>
      <c r="F167" s="61">
        <v>9994</v>
      </c>
    </row>
    <row r="168" spans="1:6" ht="12.75">
      <c r="A168" s="6"/>
      <c r="B168" s="6" t="s">
        <v>130</v>
      </c>
      <c r="C168" s="6">
        <v>633006</v>
      </c>
      <c r="D168" s="25" t="s">
        <v>291</v>
      </c>
      <c r="E168" s="83">
        <v>580.65</v>
      </c>
      <c r="F168" s="61">
        <v>965</v>
      </c>
    </row>
    <row r="169" spans="1:6" ht="12.75">
      <c r="A169" s="6"/>
      <c r="B169" s="6" t="s">
        <v>130</v>
      </c>
      <c r="C169" s="6">
        <v>633007</v>
      </c>
      <c r="D169" s="25" t="s">
        <v>403</v>
      </c>
      <c r="E169" s="83">
        <v>230.6</v>
      </c>
      <c r="F169" s="65">
        <v>271</v>
      </c>
    </row>
    <row r="170" spans="1:6" ht="12.75">
      <c r="A170" s="6"/>
      <c r="B170" s="6" t="s">
        <v>130</v>
      </c>
      <c r="C170" s="6">
        <v>633010</v>
      </c>
      <c r="D170" s="25" t="s">
        <v>133</v>
      </c>
      <c r="E170" s="83">
        <v>5099.4</v>
      </c>
      <c r="F170" s="61">
        <v>5329</v>
      </c>
    </row>
    <row r="171" spans="1:6" ht="12.75">
      <c r="A171" s="6"/>
      <c r="B171" s="6" t="s">
        <v>130</v>
      </c>
      <c r="C171" s="6">
        <v>634001</v>
      </c>
      <c r="D171" s="25" t="s">
        <v>106</v>
      </c>
      <c r="E171" s="83">
        <v>2386.06</v>
      </c>
      <c r="F171" s="61">
        <v>3000</v>
      </c>
    </row>
    <row r="172" spans="1:6" ht="12.75">
      <c r="A172" s="6"/>
      <c r="B172" s="6" t="s">
        <v>130</v>
      </c>
      <c r="C172" s="6">
        <v>634002</v>
      </c>
      <c r="D172" s="25" t="s">
        <v>107</v>
      </c>
      <c r="E172" s="83">
        <v>2693.55</v>
      </c>
      <c r="F172" s="16">
        <v>2700</v>
      </c>
    </row>
    <row r="173" spans="1:6" ht="12.75">
      <c r="A173" s="6"/>
      <c r="B173" s="6" t="s">
        <v>130</v>
      </c>
      <c r="C173" s="6">
        <v>634003</v>
      </c>
      <c r="D173" s="25" t="s">
        <v>108</v>
      </c>
      <c r="E173" s="83">
        <v>188.03</v>
      </c>
      <c r="F173" s="61">
        <v>300</v>
      </c>
    </row>
    <row r="174" spans="1:6" ht="12.75">
      <c r="A174" s="6"/>
      <c r="B174" s="6" t="s">
        <v>130</v>
      </c>
      <c r="C174" s="6">
        <v>635004</v>
      </c>
      <c r="D174" s="25" t="s">
        <v>219</v>
      </c>
      <c r="E174" s="83">
        <v>116.4</v>
      </c>
      <c r="F174" s="61">
        <v>120</v>
      </c>
    </row>
    <row r="175" spans="1:6" ht="12.75">
      <c r="A175" s="6"/>
      <c r="B175" s="6" t="s">
        <v>130</v>
      </c>
      <c r="C175" s="6">
        <v>635006</v>
      </c>
      <c r="D175" s="25" t="s">
        <v>134</v>
      </c>
      <c r="E175" s="83">
        <v>0</v>
      </c>
      <c r="F175" s="61">
        <v>560</v>
      </c>
    </row>
    <row r="176" spans="1:6" ht="12.75">
      <c r="A176" s="6"/>
      <c r="B176" s="6" t="s">
        <v>130</v>
      </c>
      <c r="C176" s="6">
        <v>637001</v>
      </c>
      <c r="D176" s="25" t="s">
        <v>126</v>
      </c>
      <c r="E176" s="83">
        <v>165</v>
      </c>
      <c r="F176" s="61">
        <v>200</v>
      </c>
    </row>
    <row r="177" spans="1:6" ht="12.75">
      <c r="A177" s="6"/>
      <c r="B177" s="6" t="s">
        <v>130</v>
      </c>
      <c r="C177" s="6">
        <v>637004</v>
      </c>
      <c r="D177" s="25" t="s">
        <v>193</v>
      </c>
      <c r="E177" s="83">
        <v>856.08</v>
      </c>
      <c r="F177" s="61">
        <v>1000</v>
      </c>
    </row>
    <row r="178" spans="1:6" ht="12.75">
      <c r="A178" s="6"/>
      <c r="B178" s="6" t="s">
        <v>130</v>
      </c>
      <c r="C178" s="6">
        <v>637015</v>
      </c>
      <c r="D178" s="25" t="s">
        <v>527</v>
      </c>
      <c r="E178" s="83">
        <v>24.21</v>
      </c>
      <c r="F178" s="61">
        <v>25</v>
      </c>
    </row>
    <row r="179" spans="1:6" ht="12.75">
      <c r="A179" s="6"/>
      <c r="B179" s="6" t="s">
        <v>130</v>
      </c>
      <c r="C179" s="6">
        <v>637030</v>
      </c>
      <c r="D179" s="25" t="s">
        <v>521</v>
      </c>
      <c r="E179" s="81">
        <v>0</v>
      </c>
      <c r="F179" s="61">
        <v>0</v>
      </c>
    </row>
    <row r="180" spans="1:6" ht="12.75">
      <c r="A180" s="6"/>
      <c r="B180" s="6"/>
      <c r="C180" s="6"/>
      <c r="D180" s="25" t="s">
        <v>31</v>
      </c>
      <c r="E180" s="85">
        <f>SUM(E166:E179)</f>
        <v>23163.18</v>
      </c>
      <c r="F180" s="61">
        <f>SUM(F166:F179)</f>
        <v>25900</v>
      </c>
    </row>
    <row r="181" spans="1:6" ht="12.75">
      <c r="A181" s="8" t="s">
        <v>136</v>
      </c>
      <c r="B181" s="8"/>
      <c r="C181" s="8"/>
      <c r="D181" s="24" t="s">
        <v>137</v>
      </c>
      <c r="E181" s="82"/>
      <c r="F181" s="61"/>
    </row>
    <row r="182" spans="1:6" ht="12.75">
      <c r="A182" s="6"/>
      <c r="B182" s="6" t="s">
        <v>120</v>
      </c>
      <c r="C182" s="6">
        <v>610</v>
      </c>
      <c r="D182" s="25" t="s">
        <v>39</v>
      </c>
      <c r="E182" s="103">
        <v>20523.81</v>
      </c>
      <c r="F182" s="61">
        <v>21300</v>
      </c>
    </row>
    <row r="183" spans="1:6" ht="12.75">
      <c r="A183" s="6"/>
      <c r="B183" s="6" t="s">
        <v>120</v>
      </c>
      <c r="C183" s="6">
        <v>620</v>
      </c>
      <c r="D183" s="25" t="s">
        <v>35</v>
      </c>
      <c r="E183" s="103">
        <v>6648.32</v>
      </c>
      <c r="F183" s="61">
        <v>7300</v>
      </c>
    </row>
    <row r="184" spans="1:6" ht="12.75">
      <c r="A184" s="6"/>
      <c r="B184" s="6" t="s">
        <v>120</v>
      </c>
      <c r="C184" s="6">
        <v>632004</v>
      </c>
      <c r="D184" s="25" t="s">
        <v>342</v>
      </c>
      <c r="E184" s="103">
        <v>0</v>
      </c>
      <c r="F184" s="61">
        <v>100</v>
      </c>
    </row>
    <row r="185" spans="1:6" ht="12.75">
      <c r="A185" s="6"/>
      <c r="B185" s="6" t="s">
        <v>120</v>
      </c>
      <c r="C185" s="6">
        <v>633004</v>
      </c>
      <c r="D185" s="25" t="s">
        <v>561</v>
      </c>
      <c r="E185" s="103">
        <v>850</v>
      </c>
      <c r="F185" s="61">
        <v>850</v>
      </c>
    </row>
    <row r="186" spans="1:6" ht="12.75">
      <c r="A186" s="6"/>
      <c r="B186" s="6" t="s">
        <v>120</v>
      </c>
      <c r="C186" s="14">
        <v>635006</v>
      </c>
      <c r="D186" s="25" t="s">
        <v>316</v>
      </c>
      <c r="E186" s="103">
        <v>1656.1</v>
      </c>
      <c r="F186" s="61">
        <v>1750</v>
      </c>
    </row>
    <row r="187" spans="1:6" ht="12.75">
      <c r="A187" s="6"/>
      <c r="B187" s="6" t="s">
        <v>120</v>
      </c>
      <c r="C187" s="6">
        <v>637016</v>
      </c>
      <c r="D187" s="25" t="s">
        <v>40</v>
      </c>
      <c r="E187" s="103">
        <v>267.76</v>
      </c>
      <c r="F187" s="61">
        <v>310</v>
      </c>
    </row>
    <row r="188" spans="1:6" ht="12.75">
      <c r="A188" s="6"/>
      <c r="B188" s="6" t="s">
        <v>120</v>
      </c>
      <c r="C188" s="6">
        <v>642014</v>
      </c>
      <c r="D188" s="25" t="s">
        <v>506</v>
      </c>
      <c r="E188" s="103">
        <v>1697.25</v>
      </c>
      <c r="F188" s="61">
        <v>1650</v>
      </c>
    </row>
    <row r="189" spans="1:6" ht="12.75">
      <c r="A189" s="6"/>
      <c r="B189" s="6" t="s">
        <v>120</v>
      </c>
      <c r="C189" s="6">
        <v>713003</v>
      </c>
      <c r="D189" s="25" t="s">
        <v>507</v>
      </c>
      <c r="E189" s="83">
        <v>5063.93</v>
      </c>
      <c r="F189" s="61">
        <v>5210</v>
      </c>
    </row>
    <row r="190" spans="1:6" ht="12.75">
      <c r="A190" s="6"/>
      <c r="B190" s="6"/>
      <c r="C190" s="6"/>
      <c r="D190" s="37" t="s">
        <v>31</v>
      </c>
      <c r="E190" s="85">
        <f>SUM(E182:E189)</f>
        <v>36707.17</v>
      </c>
      <c r="F190" s="61">
        <f>SUM(F182:F189)</f>
        <v>38470</v>
      </c>
    </row>
    <row r="191" spans="1:6" ht="12.75">
      <c r="A191" s="6"/>
      <c r="B191" s="6"/>
      <c r="C191" s="6"/>
      <c r="D191" s="25"/>
      <c r="E191" s="83"/>
      <c r="F191" s="61"/>
    </row>
    <row r="192" spans="1:6" ht="12.75">
      <c r="A192" s="11" t="s">
        <v>138</v>
      </c>
      <c r="B192" s="11"/>
      <c r="C192" s="11"/>
      <c r="D192" s="28" t="s">
        <v>139</v>
      </c>
      <c r="E192" s="92">
        <f>E204</f>
        <v>251256.91</v>
      </c>
      <c r="F192" s="62">
        <f>F204</f>
        <v>272260</v>
      </c>
    </row>
    <row r="193" spans="1:6" ht="12.75">
      <c r="A193" s="8" t="s">
        <v>140</v>
      </c>
      <c r="B193" s="6"/>
      <c r="C193" s="6"/>
      <c r="D193" s="24" t="s">
        <v>141</v>
      </c>
      <c r="E193" s="82"/>
      <c r="F193" s="61"/>
    </row>
    <row r="194" spans="1:6" ht="12.75">
      <c r="A194" s="6"/>
      <c r="B194" s="6" t="s">
        <v>142</v>
      </c>
      <c r="C194" s="6">
        <v>610</v>
      </c>
      <c r="D194" s="25" t="s">
        <v>39</v>
      </c>
      <c r="E194" s="83">
        <v>3371.57</v>
      </c>
      <c r="F194" s="61">
        <v>4000</v>
      </c>
    </row>
    <row r="195" spans="1:6" ht="12.75">
      <c r="A195" s="6"/>
      <c r="B195" s="6" t="s">
        <v>142</v>
      </c>
      <c r="C195" s="6">
        <v>620</v>
      </c>
      <c r="D195" s="25" t="s">
        <v>35</v>
      </c>
      <c r="E195" s="83">
        <v>1191.81</v>
      </c>
      <c r="F195" s="61">
        <v>1400</v>
      </c>
    </row>
    <row r="196" spans="1:6" ht="12.75">
      <c r="A196" s="6"/>
      <c r="B196" s="6" t="s">
        <v>142</v>
      </c>
      <c r="C196" s="6">
        <v>633004</v>
      </c>
      <c r="D196" s="25" t="s">
        <v>143</v>
      </c>
      <c r="E196" s="83">
        <v>5246.4</v>
      </c>
      <c r="F196" s="65">
        <v>15200</v>
      </c>
    </row>
    <row r="197" spans="1:6" ht="12.75">
      <c r="A197" s="6"/>
      <c r="B197" s="6" t="s">
        <v>142</v>
      </c>
      <c r="C197" s="6">
        <v>633004</v>
      </c>
      <c r="D197" s="25" t="s">
        <v>163</v>
      </c>
      <c r="E197" s="83">
        <v>5491</v>
      </c>
      <c r="F197" s="65">
        <v>9100</v>
      </c>
    </row>
    <row r="198" spans="1:6" ht="12.75">
      <c r="A198" s="6"/>
      <c r="B198" s="6" t="s">
        <v>142</v>
      </c>
      <c r="C198" s="6">
        <v>633006</v>
      </c>
      <c r="D198" s="25" t="s">
        <v>291</v>
      </c>
      <c r="E198" s="83">
        <v>3769.52</v>
      </c>
      <c r="F198" s="65">
        <v>4245</v>
      </c>
    </row>
    <row r="199" spans="1:6" ht="12.75">
      <c r="A199" s="6"/>
      <c r="B199" s="6" t="s">
        <v>142</v>
      </c>
      <c r="C199" s="6">
        <v>634001</v>
      </c>
      <c r="D199" s="25" t="s">
        <v>562</v>
      </c>
      <c r="E199" s="83">
        <v>300</v>
      </c>
      <c r="F199" s="65">
        <v>300</v>
      </c>
    </row>
    <row r="200" spans="1:6" ht="12.75">
      <c r="A200" s="6"/>
      <c r="B200" s="6" t="s">
        <v>142</v>
      </c>
      <c r="C200" s="6">
        <v>634002</v>
      </c>
      <c r="D200" s="25" t="s">
        <v>580</v>
      </c>
      <c r="E200" s="83">
        <v>253.8</v>
      </c>
      <c r="F200" s="65">
        <v>255</v>
      </c>
    </row>
    <row r="201" spans="1:6" ht="12.75">
      <c r="A201" s="6"/>
      <c r="B201" s="6" t="s">
        <v>142</v>
      </c>
      <c r="C201" s="6">
        <v>637004</v>
      </c>
      <c r="D201" s="25" t="s">
        <v>145</v>
      </c>
      <c r="E201" s="83">
        <v>231587.74</v>
      </c>
      <c r="F201" s="61">
        <v>231700</v>
      </c>
    </row>
    <row r="202" spans="1:6" ht="13.5" customHeight="1">
      <c r="A202" s="6"/>
      <c r="B202" s="6" t="s">
        <v>142</v>
      </c>
      <c r="C202" s="6">
        <v>637016</v>
      </c>
      <c r="D202" s="25" t="s">
        <v>40</v>
      </c>
      <c r="E202" s="83">
        <v>45.07</v>
      </c>
      <c r="F202" s="61">
        <v>60</v>
      </c>
    </row>
    <row r="203" spans="1:6" ht="13.5" customHeight="1">
      <c r="A203" s="6"/>
      <c r="B203" s="6" t="s">
        <v>142</v>
      </c>
      <c r="C203" s="6">
        <v>717001</v>
      </c>
      <c r="D203" s="25" t="s">
        <v>560</v>
      </c>
      <c r="E203" s="83"/>
      <c r="F203" s="61">
        <v>6000</v>
      </c>
    </row>
    <row r="204" spans="1:6" ht="12.75">
      <c r="A204" s="6"/>
      <c r="B204" s="6"/>
      <c r="C204" s="6"/>
      <c r="D204" s="25" t="s">
        <v>31</v>
      </c>
      <c r="E204" s="85">
        <f>SUM(E194:E202)</f>
        <v>251256.91</v>
      </c>
      <c r="F204" s="61">
        <f>SUM(F194:F203)</f>
        <v>272260</v>
      </c>
    </row>
    <row r="205" spans="1:6" ht="12.75">
      <c r="A205" s="11" t="s">
        <v>146</v>
      </c>
      <c r="B205" s="11"/>
      <c r="C205" s="11"/>
      <c r="D205" s="28" t="s">
        <v>147</v>
      </c>
      <c r="E205" s="92">
        <f>E210</f>
        <v>153945.48</v>
      </c>
      <c r="F205" s="62">
        <f>F210</f>
        <v>156846</v>
      </c>
    </row>
    <row r="206" spans="1:6" ht="12.75">
      <c r="A206" s="15" t="s">
        <v>148</v>
      </c>
      <c r="B206" s="15"/>
      <c r="C206" s="15"/>
      <c r="D206" s="30" t="s">
        <v>149</v>
      </c>
      <c r="E206" s="91"/>
      <c r="F206" s="66"/>
    </row>
    <row r="207" spans="1:6" ht="12.75">
      <c r="A207" s="6"/>
      <c r="B207" s="6" t="s">
        <v>150</v>
      </c>
      <c r="C207" s="6">
        <v>633006</v>
      </c>
      <c r="D207" s="25" t="s">
        <v>291</v>
      </c>
      <c r="E207" s="83">
        <v>3063.45</v>
      </c>
      <c r="F207" s="61">
        <v>3070</v>
      </c>
    </row>
    <row r="208" spans="1:6" ht="12.75">
      <c r="A208" s="6"/>
      <c r="B208" s="6" t="s">
        <v>150</v>
      </c>
      <c r="C208" s="6">
        <v>635006</v>
      </c>
      <c r="D208" s="25" t="s">
        <v>151</v>
      </c>
      <c r="E208" s="83">
        <v>6033.9</v>
      </c>
      <c r="F208" s="61">
        <v>6076</v>
      </c>
    </row>
    <row r="209" spans="1:6" ht="12.75">
      <c r="A209" s="6"/>
      <c r="B209" s="6" t="s">
        <v>150</v>
      </c>
      <c r="C209" s="6">
        <v>717002</v>
      </c>
      <c r="D209" s="25" t="s">
        <v>344</v>
      </c>
      <c r="E209" s="83">
        <v>144848.13</v>
      </c>
      <c r="F209" s="61">
        <v>147700</v>
      </c>
    </row>
    <row r="210" spans="1:6" ht="12.75">
      <c r="A210" s="6"/>
      <c r="B210" s="6"/>
      <c r="C210" s="6"/>
      <c r="D210" s="37" t="s">
        <v>31</v>
      </c>
      <c r="E210" s="85">
        <f>SUM(E207:E209)</f>
        <v>153945.48</v>
      </c>
      <c r="F210" s="61">
        <f>SUM(F207:F209)</f>
        <v>156846</v>
      </c>
    </row>
    <row r="211" spans="1:6" ht="12.75">
      <c r="A211" s="11" t="s">
        <v>152</v>
      </c>
      <c r="B211" s="11"/>
      <c r="C211" s="11"/>
      <c r="D211" s="28" t="s">
        <v>153</v>
      </c>
      <c r="E211" s="90">
        <f>E214</f>
        <v>2738.07</v>
      </c>
      <c r="F211" s="63">
        <f>F214</f>
        <v>3000</v>
      </c>
    </row>
    <row r="212" spans="1:6" ht="12.75">
      <c r="A212" s="15" t="s">
        <v>154</v>
      </c>
      <c r="B212" s="15"/>
      <c r="C212" s="15"/>
      <c r="D212" s="30" t="s">
        <v>155</v>
      </c>
      <c r="E212" s="91"/>
      <c r="F212" s="61"/>
    </row>
    <row r="213" spans="1:6" ht="12.75">
      <c r="A213" s="10"/>
      <c r="B213" s="10" t="s">
        <v>150</v>
      </c>
      <c r="C213" s="19">
        <v>637004</v>
      </c>
      <c r="D213" s="25" t="s">
        <v>127</v>
      </c>
      <c r="E213" s="83">
        <v>2738.07</v>
      </c>
      <c r="F213" s="61">
        <v>3000</v>
      </c>
    </row>
    <row r="214" spans="1:6" ht="12.75">
      <c r="A214" s="10"/>
      <c r="B214" s="10"/>
      <c r="C214" s="19"/>
      <c r="D214" s="37" t="s">
        <v>31</v>
      </c>
      <c r="E214" s="87">
        <f>SUM(E213)</f>
        <v>2738.07</v>
      </c>
      <c r="F214" s="73">
        <f>SUM(F213)</f>
        <v>3000</v>
      </c>
    </row>
    <row r="215" spans="1:6" ht="12.75">
      <c r="A215" s="11" t="s">
        <v>156</v>
      </c>
      <c r="B215" s="11"/>
      <c r="C215" s="11"/>
      <c r="D215" s="28" t="s">
        <v>157</v>
      </c>
      <c r="E215" s="90">
        <f>E223+E228+E231+E240+E247+E251+E255+E262+E266+E287+E294+E300+E306+E309+E320+E323</f>
        <v>4216585.34</v>
      </c>
      <c r="F215" s="69">
        <f>F223+F228+F231+F240+F247+F251+F255+F262+F266+F287+F294+F300+F306+F309+F320+F323</f>
        <v>4433414</v>
      </c>
    </row>
    <row r="216" spans="1:6" ht="12.75">
      <c r="A216" s="8" t="s">
        <v>158</v>
      </c>
      <c r="B216" s="6"/>
      <c r="C216" s="6"/>
      <c r="D216" s="24" t="s">
        <v>159</v>
      </c>
      <c r="E216" s="82"/>
      <c r="F216" s="61"/>
    </row>
    <row r="217" spans="1:6" ht="12.75">
      <c r="A217" s="6" t="s">
        <v>160</v>
      </c>
      <c r="B217" s="6"/>
      <c r="C217" s="6"/>
      <c r="D217" s="27" t="s">
        <v>161</v>
      </c>
      <c r="E217" s="80"/>
      <c r="F217" s="61"/>
    </row>
    <row r="218" spans="1:6" ht="12.75">
      <c r="A218" s="6"/>
      <c r="B218" s="6"/>
      <c r="C218" s="14"/>
      <c r="D218" s="31" t="s">
        <v>404</v>
      </c>
      <c r="E218" s="94">
        <f>448993.32+0.95</f>
        <v>448994.27</v>
      </c>
      <c r="F218" s="65">
        <v>450386</v>
      </c>
    </row>
    <row r="219" spans="1:6" ht="12.75">
      <c r="A219" s="6"/>
      <c r="B219" s="6"/>
      <c r="C219" s="14"/>
      <c r="D219" s="31" t="s">
        <v>306</v>
      </c>
      <c r="E219" s="94">
        <v>36566</v>
      </c>
      <c r="F219" s="61">
        <v>36566</v>
      </c>
    </row>
    <row r="220" spans="1:6" ht="12.75">
      <c r="A220" s="6"/>
      <c r="B220" s="6"/>
      <c r="C220" s="14"/>
      <c r="D220" s="31" t="s">
        <v>382</v>
      </c>
      <c r="E220" s="94">
        <v>18806</v>
      </c>
      <c r="F220" s="61">
        <v>18806</v>
      </c>
    </row>
    <row r="221" spans="1:6" ht="12.75">
      <c r="A221" s="6"/>
      <c r="B221" s="6"/>
      <c r="C221" s="14"/>
      <c r="D221" s="31" t="s">
        <v>517</v>
      </c>
      <c r="E221" s="94">
        <v>14</v>
      </c>
      <c r="F221" s="61">
        <v>14</v>
      </c>
    </row>
    <row r="222" spans="1:6" ht="12.75">
      <c r="A222" s="6"/>
      <c r="B222" s="6" t="s">
        <v>557</v>
      </c>
      <c r="C222" s="14">
        <v>637037</v>
      </c>
      <c r="D222" s="31" t="s">
        <v>486</v>
      </c>
      <c r="E222" s="94">
        <v>898.31</v>
      </c>
      <c r="F222" s="61">
        <v>899</v>
      </c>
    </row>
    <row r="223" spans="1:6" ht="12.75">
      <c r="A223" s="6"/>
      <c r="B223" s="6"/>
      <c r="C223" s="6"/>
      <c r="D223" s="25" t="s">
        <v>31</v>
      </c>
      <c r="E223" s="95">
        <f>SUM(E218:E222)</f>
        <v>505278.58</v>
      </c>
      <c r="F223" s="61">
        <f>SUM(F218:F222)</f>
        <v>506671</v>
      </c>
    </row>
    <row r="224" spans="1:6" ht="12.75">
      <c r="A224" s="6" t="s">
        <v>165</v>
      </c>
      <c r="B224" s="6"/>
      <c r="C224" s="6"/>
      <c r="D224" s="27" t="s">
        <v>166</v>
      </c>
      <c r="E224" s="80"/>
      <c r="F224" s="61"/>
    </row>
    <row r="225" spans="1:6" ht="12.75">
      <c r="A225" s="6"/>
      <c r="B225" s="6"/>
      <c r="C225" s="6"/>
      <c r="D225" s="31" t="s">
        <v>404</v>
      </c>
      <c r="E225" s="81">
        <v>150800</v>
      </c>
      <c r="F225" s="61">
        <v>150800</v>
      </c>
    </row>
    <row r="226" spans="1:6" ht="12.75">
      <c r="A226" s="6"/>
      <c r="B226" s="6"/>
      <c r="C226" s="6"/>
      <c r="D226" s="31" t="s">
        <v>167</v>
      </c>
      <c r="E226" s="81">
        <v>20078</v>
      </c>
      <c r="F226" s="61">
        <v>20100</v>
      </c>
    </row>
    <row r="227" spans="1:6" ht="12.75">
      <c r="A227" s="6"/>
      <c r="B227" s="6"/>
      <c r="C227" s="6"/>
      <c r="D227" s="31" t="s">
        <v>168</v>
      </c>
      <c r="E227" s="81">
        <v>2304</v>
      </c>
      <c r="F227" s="61">
        <v>2350</v>
      </c>
    </row>
    <row r="228" spans="1:6" ht="12.75">
      <c r="A228" s="6"/>
      <c r="B228" s="6"/>
      <c r="C228" s="6"/>
      <c r="D228" s="31" t="s">
        <v>31</v>
      </c>
      <c r="E228" s="95">
        <f>SUM(E225:E227)</f>
        <v>173182</v>
      </c>
      <c r="F228" s="61">
        <f>SUM(F225:F227)</f>
        <v>173250</v>
      </c>
    </row>
    <row r="229" spans="1:6" ht="12.75">
      <c r="A229" s="6" t="s">
        <v>365</v>
      </c>
      <c r="B229" s="17"/>
      <c r="C229" s="6"/>
      <c r="D229" s="27" t="s">
        <v>366</v>
      </c>
      <c r="E229" s="80"/>
      <c r="F229" s="61"/>
    </row>
    <row r="230" spans="1:6" ht="12.75">
      <c r="A230" s="6"/>
      <c r="B230" s="6" t="s">
        <v>367</v>
      </c>
      <c r="C230" s="14">
        <v>717003</v>
      </c>
      <c r="D230" s="31" t="s">
        <v>440</v>
      </c>
      <c r="E230" s="81">
        <v>148054.03</v>
      </c>
      <c r="F230" s="61">
        <v>152000</v>
      </c>
    </row>
    <row r="231" spans="1:6" ht="12.75">
      <c r="A231" s="6"/>
      <c r="B231" s="17"/>
      <c r="C231" s="14"/>
      <c r="D231" s="31" t="s">
        <v>31</v>
      </c>
      <c r="E231" s="85">
        <f>SUM(E230)</f>
        <v>148054.03</v>
      </c>
      <c r="F231" s="61">
        <f>SUM(F230)</f>
        <v>152000</v>
      </c>
    </row>
    <row r="232" spans="1:6" ht="12.75">
      <c r="A232" s="8" t="s">
        <v>169</v>
      </c>
      <c r="B232" s="6"/>
      <c r="C232" s="6"/>
      <c r="D232" s="27" t="s">
        <v>170</v>
      </c>
      <c r="E232" s="80"/>
      <c r="F232" s="61"/>
    </row>
    <row r="233" spans="1:6" ht="12.75">
      <c r="A233" s="6" t="s">
        <v>171</v>
      </c>
      <c r="B233" s="6"/>
      <c r="C233" s="6"/>
      <c r="D233" s="27" t="s">
        <v>172</v>
      </c>
      <c r="E233" s="80"/>
      <c r="F233" s="61"/>
    </row>
    <row r="234" spans="1:6" ht="12.75">
      <c r="A234" s="6"/>
      <c r="B234" s="6"/>
      <c r="C234" s="6"/>
      <c r="D234" s="31" t="s">
        <v>407</v>
      </c>
      <c r="E234" s="102">
        <v>1364</v>
      </c>
      <c r="F234" s="65">
        <v>1364</v>
      </c>
    </row>
    <row r="235" spans="1:6" ht="12.75">
      <c r="A235" s="6"/>
      <c r="B235" s="6"/>
      <c r="C235" s="6"/>
      <c r="D235" s="31" t="s">
        <v>174</v>
      </c>
      <c r="E235" s="102">
        <v>942216.11</v>
      </c>
      <c r="F235" s="65">
        <v>956306</v>
      </c>
    </row>
    <row r="236" spans="1:6" ht="12.75">
      <c r="A236" s="14"/>
      <c r="B236" s="14"/>
      <c r="C236" s="14"/>
      <c r="D236" s="31" t="s">
        <v>500</v>
      </c>
      <c r="E236" s="102">
        <v>103191.1</v>
      </c>
      <c r="F236" s="65">
        <v>104100</v>
      </c>
    </row>
    <row r="237" spans="1:6" ht="12.75">
      <c r="A237" s="14"/>
      <c r="B237" s="14"/>
      <c r="C237" s="14"/>
      <c r="D237" s="31" t="s">
        <v>173</v>
      </c>
      <c r="E237" s="102">
        <v>29247.22</v>
      </c>
      <c r="F237" s="61">
        <v>35950</v>
      </c>
    </row>
    <row r="238" spans="1:6" ht="12.75">
      <c r="A238" s="14"/>
      <c r="B238" s="14"/>
      <c r="C238" s="14"/>
      <c r="D238" s="31" t="s">
        <v>517</v>
      </c>
      <c r="E238" s="102">
        <v>7908.2</v>
      </c>
      <c r="F238" s="61">
        <v>7909</v>
      </c>
    </row>
    <row r="239" spans="1:6" ht="12.75">
      <c r="A239" s="14"/>
      <c r="B239" s="14" t="s">
        <v>550</v>
      </c>
      <c r="C239" s="14">
        <v>710</v>
      </c>
      <c r="D239" s="31" t="s">
        <v>511</v>
      </c>
      <c r="E239" s="81">
        <v>3240</v>
      </c>
      <c r="F239" s="61">
        <v>111000</v>
      </c>
    </row>
    <row r="240" spans="1:6" ht="12.75">
      <c r="A240" s="14"/>
      <c r="B240" s="14"/>
      <c r="C240" s="14"/>
      <c r="D240" s="31" t="s">
        <v>31</v>
      </c>
      <c r="E240" s="85">
        <f>SUM(E234:E239)</f>
        <v>1087166.63</v>
      </c>
      <c r="F240" s="61">
        <f>SUM(F234:F239)</f>
        <v>1216629</v>
      </c>
    </row>
    <row r="241" spans="1:6" ht="12.75">
      <c r="A241" s="6" t="s">
        <v>175</v>
      </c>
      <c r="B241" s="6"/>
      <c r="C241" s="6"/>
      <c r="D241" s="27" t="s">
        <v>176</v>
      </c>
      <c r="E241" s="80"/>
      <c r="F241" s="61"/>
    </row>
    <row r="242" spans="1:6" ht="12.75">
      <c r="A242" s="6"/>
      <c r="B242" s="6"/>
      <c r="C242" s="6"/>
      <c r="D242" s="31" t="s">
        <v>405</v>
      </c>
      <c r="E242" s="81">
        <v>364</v>
      </c>
      <c r="F242" s="61">
        <v>364</v>
      </c>
    </row>
    <row r="243" spans="1:6" ht="12.75">
      <c r="A243" s="6"/>
      <c r="B243" s="6"/>
      <c r="C243" s="6"/>
      <c r="D243" s="31" t="s">
        <v>177</v>
      </c>
      <c r="E243" s="81">
        <v>727919</v>
      </c>
      <c r="F243" s="65">
        <v>741544</v>
      </c>
    </row>
    <row r="244" spans="1:6" ht="12.75">
      <c r="A244" s="6"/>
      <c r="B244" s="6"/>
      <c r="C244" s="6"/>
      <c r="D244" s="31" t="s">
        <v>173</v>
      </c>
      <c r="E244" s="81">
        <v>5683.51</v>
      </c>
      <c r="F244" s="61">
        <v>5977</v>
      </c>
    </row>
    <row r="245" spans="1:6" ht="12.75">
      <c r="A245" s="6"/>
      <c r="B245" s="6"/>
      <c r="C245" s="6"/>
      <c r="D245" s="31" t="s">
        <v>472</v>
      </c>
      <c r="E245" s="81">
        <v>800</v>
      </c>
      <c r="F245" s="65">
        <v>800</v>
      </c>
    </row>
    <row r="246" spans="1:6" ht="12.75">
      <c r="A246" s="6"/>
      <c r="B246" s="6" t="s">
        <v>548</v>
      </c>
      <c r="C246" s="6">
        <v>635006</v>
      </c>
      <c r="D246" s="31" t="s">
        <v>549</v>
      </c>
      <c r="E246" s="81">
        <v>32399.46</v>
      </c>
      <c r="F246" s="65">
        <v>33000</v>
      </c>
    </row>
    <row r="247" spans="1:6" ht="12.75">
      <c r="A247" s="6"/>
      <c r="B247" s="6"/>
      <c r="C247" s="6"/>
      <c r="D247" s="31" t="s">
        <v>31</v>
      </c>
      <c r="E247" s="95">
        <f>SUM(E242:E246)</f>
        <v>767165.97</v>
      </c>
      <c r="F247" s="61">
        <f>SUM(F242:F246)</f>
        <v>781685</v>
      </c>
    </row>
    <row r="248" spans="1:6" ht="12.75">
      <c r="A248" s="6" t="s">
        <v>471</v>
      </c>
      <c r="B248" s="17"/>
      <c r="C248" s="6"/>
      <c r="D248" s="47" t="s">
        <v>488</v>
      </c>
      <c r="E248" s="80"/>
      <c r="F248" s="61"/>
    </row>
    <row r="249" spans="1:6" ht="12.75">
      <c r="A249" s="6"/>
      <c r="B249" s="17"/>
      <c r="C249" s="6"/>
      <c r="D249" s="48" t="s">
        <v>456</v>
      </c>
      <c r="E249" s="81">
        <v>0</v>
      </c>
      <c r="F249" s="61">
        <v>3320</v>
      </c>
    </row>
    <row r="250" spans="1:6" ht="12.75">
      <c r="A250" s="6"/>
      <c r="B250" s="17"/>
      <c r="C250" s="6"/>
      <c r="D250" s="48" t="s">
        <v>474</v>
      </c>
      <c r="E250" s="81">
        <v>42214.07</v>
      </c>
      <c r="F250" s="61">
        <v>40500</v>
      </c>
    </row>
    <row r="251" spans="1:6" ht="12.75">
      <c r="A251" s="6"/>
      <c r="B251" s="17"/>
      <c r="C251" s="6"/>
      <c r="D251" s="48" t="s">
        <v>31</v>
      </c>
      <c r="E251" s="85">
        <f>SUM(E249:E250)</f>
        <v>42214.07</v>
      </c>
      <c r="F251" s="61">
        <f>SUM(F249:F250)</f>
        <v>43820</v>
      </c>
    </row>
    <row r="252" spans="1:6" ht="12.75">
      <c r="A252" s="8" t="s">
        <v>179</v>
      </c>
      <c r="B252" s="6"/>
      <c r="C252" s="6"/>
      <c r="D252" s="27" t="s">
        <v>180</v>
      </c>
      <c r="E252" s="80"/>
      <c r="F252" s="65"/>
    </row>
    <row r="253" spans="1:6" ht="12.75">
      <c r="A253" s="6"/>
      <c r="B253" s="6"/>
      <c r="C253" s="6"/>
      <c r="D253" s="31" t="s">
        <v>406</v>
      </c>
      <c r="E253" s="94">
        <v>436500</v>
      </c>
      <c r="F253" s="79">
        <v>436500</v>
      </c>
    </row>
    <row r="254" spans="1:6" ht="12.75">
      <c r="A254" s="6"/>
      <c r="B254" s="6"/>
      <c r="C254" s="6"/>
      <c r="D254" s="31" t="s">
        <v>381</v>
      </c>
      <c r="E254" s="94">
        <v>36834.19</v>
      </c>
      <c r="F254" s="61">
        <v>32870</v>
      </c>
    </row>
    <row r="255" spans="1:6" ht="12.75">
      <c r="A255" s="6"/>
      <c r="B255" s="6"/>
      <c r="C255" s="6"/>
      <c r="D255" s="31" t="s">
        <v>31</v>
      </c>
      <c r="E255" s="85">
        <f>SUM(E253:E254)</f>
        <v>473334.19</v>
      </c>
      <c r="F255" s="61">
        <f>SUM(F253:F254)</f>
        <v>469370</v>
      </c>
    </row>
    <row r="256" spans="1:6" ht="12.75">
      <c r="A256" s="8" t="s">
        <v>181</v>
      </c>
      <c r="B256" s="6"/>
      <c r="C256" s="6"/>
      <c r="D256" s="27" t="s">
        <v>182</v>
      </c>
      <c r="E256" s="80"/>
      <c r="F256" s="61"/>
    </row>
    <row r="257" spans="1:6" ht="12.75">
      <c r="A257" s="6" t="s">
        <v>183</v>
      </c>
      <c r="B257" s="6"/>
      <c r="C257" s="6"/>
      <c r="D257" s="27" t="s">
        <v>184</v>
      </c>
      <c r="E257" s="80"/>
      <c r="F257" s="61"/>
    </row>
    <row r="258" spans="1:6" ht="12.75">
      <c r="A258" s="6"/>
      <c r="B258" s="6"/>
      <c r="C258" s="6"/>
      <c r="D258" s="31" t="s">
        <v>405</v>
      </c>
      <c r="E258" s="102">
        <v>131700</v>
      </c>
      <c r="F258" s="61">
        <v>131700</v>
      </c>
    </row>
    <row r="259" spans="1:6" ht="12.75">
      <c r="A259" s="6"/>
      <c r="B259" s="6"/>
      <c r="C259" s="6"/>
      <c r="D259" s="31" t="s">
        <v>501</v>
      </c>
      <c r="E259" s="102">
        <v>6122</v>
      </c>
      <c r="F259" s="61">
        <v>6122</v>
      </c>
    </row>
    <row r="260" spans="1:6" ht="12.75">
      <c r="A260" s="6"/>
      <c r="B260" s="6"/>
      <c r="C260" s="6"/>
      <c r="D260" s="31" t="s">
        <v>382</v>
      </c>
      <c r="E260" s="102">
        <v>11005.6</v>
      </c>
      <c r="F260" s="61">
        <v>14500</v>
      </c>
    </row>
    <row r="261" spans="1:6" ht="12.75">
      <c r="A261" s="6"/>
      <c r="B261" s="6"/>
      <c r="C261" s="6"/>
      <c r="D261" s="31" t="s">
        <v>517</v>
      </c>
      <c r="E261" s="102">
        <v>16</v>
      </c>
      <c r="F261" s="61">
        <v>16</v>
      </c>
    </row>
    <row r="262" spans="1:6" ht="12.75">
      <c r="A262" s="6"/>
      <c r="B262" s="6"/>
      <c r="C262" s="6"/>
      <c r="D262" s="31" t="s">
        <v>31</v>
      </c>
      <c r="E262" s="85">
        <f>SUM(E258:E261)</f>
        <v>148843.6</v>
      </c>
      <c r="F262" s="61">
        <f>SUM(F258:F261)</f>
        <v>152338</v>
      </c>
    </row>
    <row r="263" spans="1:6" ht="12.75">
      <c r="A263" s="6" t="s">
        <v>186</v>
      </c>
      <c r="B263" s="6"/>
      <c r="C263" s="6"/>
      <c r="D263" s="27" t="s">
        <v>187</v>
      </c>
      <c r="E263" s="80"/>
      <c r="F263" s="65"/>
    </row>
    <row r="264" spans="1:6" ht="12.75">
      <c r="A264" s="6"/>
      <c r="B264" s="6"/>
      <c r="C264" s="6"/>
      <c r="D264" s="31" t="s">
        <v>405</v>
      </c>
      <c r="E264" s="81">
        <v>41000</v>
      </c>
      <c r="F264" s="65">
        <v>41000</v>
      </c>
    </row>
    <row r="265" spans="1:6" ht="12.75">
      <c r="A265" s="6"/>
      <c r="B265" s="6"/>
      <c r="C265" s="6"/>
      <c r="D265" s="31" t="s">
        <v>382</v>
      </c>
      <c r="E265" s="81">
        <v>3663.33</v>
      </c>
      <c r="F265" s="65">
        <v>3750</v>
      </c>
    </row>
    <row r="266" spans="1:6" ht="12.75">
      <c r="A266" s="6"/>
      <c r="B266" s="6"/>
      <c r="C266" s="6"/>
      <c r="D266" s="31" t="s">
        <v>31</v>
      </c>
      <c r="E266" s="85">
        <f>SUM(E264:E265)</f>
        <v>44663.33</v>
      </c>
      <c r="F266" s="61">
        <f>SUM(F264:F265)</f>
        <v>44750</v>
      </c>
    </row>
    <row r="267" spans="1:6" ht="12.75">
      <c r="A267" s="6" t="s">
        <v>188</v>
      </c>
      <c r="B267" s="6"/>
      <c r="C267" s="6"/>
      <c r="D267" s="27" t="s">
        <v>189</v>
      </c>
      <c r="E267" s="80"/>
      <c r="F267" s="65"/>
    </row>
    <row r="268" spans="1:6" ht="12.75">
      <c r="A268" s="6"/>
      <c r="B268" s="6" t="s">
        <v>324</v>
      </c>
      <c r="C268" s="6">
        <v>610</v>
      </c>
      <c r="D268" s="25" t="s">
        <v>39</v>
      </c>
      <c r="E268" s="103">
        <v>63699.03</v>
      </c>
      <c r="F268" s="65">
        <v>65500</v>
      </c>
    </row>
    <row r="269" spans="1:6" ht="12.75">
      <c r="A269" s="6"/>
      <c r="B269" s="6" t="s">
        <v>324</v>
      </c>
      <c r="C269" s="6">
        <v>620</v>
      </c>
      <c r="D269" s="25" t="s">
        <v>35</v>
      </c>
      <c r="E269" s="83">
        <v>28646.91</v>
      </c>
      <c r="F269" s="65">
        <v>31422</v>
      </c>
    </row>
    <row r="270" spans="1:6" ht="12.75">
      <c r="A270" s="6"/>
      <c r="B270" s="6" t="s">
        <v>324</v>
      </c>
      <c r="C270" s="6">
        <v>632001</v>
      </c>
      <c r="D270" s="25" t="s">
        <v>132</v>
      </c>
      <c r="E270" s="83">
        <v>17582.24</v>
      </c>
      <c r="F270" s="65">
        <v>18000</v>
      </c>
    </row>
    <row r="271" spans="1:6" ht="12.75">
      <c r="A271" s="6"/>
      <c r="B271" s="6" t="s">
        <v>324</v>
      </c>
      <c r="C271" s="6">
        <v>632002</v>
      </c>
      <c r="D271" s="25" t="s">
        <v>162</v>
      </c>
      <c r="E271" s="83">
        <v>1411.46</v>
      </c>
      <c r="F271" s="65">
        <v>1600</v>
      </c>
    </row>
    <row r="272" spans="1:6" ht="12.75">
      <c r="A272" s="6"/>
      <c r="B272" s="6" t="s">
        <v>324</v>
      </c>
      <c r="C272" s="6">
        <v>632005</v>
      </c>
      <c r="D272" s="25" t="s">
        <v>121</v>
      </c>
      <c r="E272" s="83">
        <v>789.19</v>
      </c>
      <c r="F272" s="65">
        <v>800</v>
      </c>
    </row>
    <row r="273" spans="1:6" ht="12.75">
      <c r="A273" s="6"/>
      <c r="B273" s="6" t="s">
        <v>324</v>
      </c>
      <c r="C273" s="6">
        <v>633006</v>
      </c>
      <c r="D273" s="25" t="s">
        <v>123</v>
      </c>
      <c r="E273" s="83">
        <v>1319.92</v>
      </c>
      <c r="F273" s="61">
        <v>3000</v>
      </c>
    </row>
    <row r="274" spans="1:6" ht="12.75">
      <c r="A274" s="6"/>
      <c r="B274" s="6" t="s">
        <v>324</v>
      </c>
      <c r="C274" s="6">
        <v>634004</v>
      </c>
      <c r="D274" s="25" t="s">
        <v>190</v>
      </c>
      <c r="E274" s="83">
        <v>936.72</v>
      </c>
      <c r="F274" s="61">
        <v>1500</v>
      </c>
    </row>
    <row r="275" spans="1:6" ht="12.75">
      <c r="A275" s="6"/>
      <c r="B275" s="6" t="s">
        <v>324</v>
      </c>
      <c r="C275" s="6">
        <v>635006</v>
      </c>
      <c r="D275" s="25" t="s">
        <v>191</v>
      </c>
      <c r="E275" s="83">
        <v>712.9</v>
      </c>
      <c r="F275" s="61">
        <v>1199</v>
      </c>
    </row>
    <row r="276" spans="1:6" ht="12.75">
      <c r="A276" s="6"/>
      <c r="B276" s="6" t="s">
        <v>324</v>
      </c>
      <c r="C276" s="6">
        <v>636002</v>
      </c>
      <c r="D276" s="25" t="s">
        <v>453</v>
      </c>
      <c r="E276" s="83">
        <v>0</v>
      </c>
      <c r="F276" s="61">
        <v>0</v>
      </c>
    </row>
    <row r="277" spans="1:6" ht="12.75">
      <c r="A277" s="6"/>
      <c r="B277" s="6" t="s">
        <v>324</v>
      </c>
      <c r="C277" s="6">
        <v>637002</v>
      </c>
      <c r="D277" s="25" t="s">
        <v>192</v>
      </c>
      <c r="E277" s="83">
        <v>7986.87</v>
      </c>
      <c r="F277" s="61">
        <v>10200</v>
      </c>
    </row>
    <row r="278" spans="1:6" ht="12.75">
      <c r="A278" s="6"/>
      <c r="B278" s="6" t="s">
        <v>324</v>
      </c>
      <c r="C278" s="6">
        <v>637004</v>
      </c>
      <c r="D278" s="31" t="s">
        <v>193</v>
      </c>
      <c r="E278" s="81">
        <v>1231.76</v>
      </c>
      <c r="F278" s="61">
        <v>1600</v>
      </c>
    </row>
    <row r="279" spans="1:6" s="54" customFormat="1" ht="12.75">
      <c r="A279" s="14"/>
      <c r="B279" s="14" t="s">
        <v>324</v>
      </c>
      <c r="C279" s="14">
        <v>637006</v>
      </c>
      <c r="D279" s="31" t="s">
        <v>357</v>
      </c>
      <c r="E279" s="81">
        <v>481</v>
      </c>
      <c r="F279" s="61">
        <v>800</v>
      </c>
    </row>
    <row r="280" spans="1:6" ht="12.75">
      <c r="A280" s="6"/>
      <c r="B280" s="6" t="s">
        <v>324</v>
      </c>
      <c r="C280" s="6">
        <v>637015</v>
      </c>
      <c r="D280" s="25" t="s">
        <v>194</v>
      </c>
      <c r="E280" s="83">
        <v>385.99</v>
      </c>
      <c r="F280" s="61">
        <v>400</v>
      </c>
    </row>
    <row r="281" spans="1:6" ht="12.75">
      <c r="A281" s="6"/>
      <c r="B281" s="6" t="s">
        <v>324</v>
      </c>
      <c r="C281" s="6">
        <v>637016</v>
      </c>
      <c r="D281" s="25" t="s">
        <v>40</v>
      </c>
      <c r="E281" s="83">
        <v>770.62</v>
      </c>
      <c r="F281" s="61">
        <v>920</v>
      </c>
    </row>
    <row r="282" spans="1:6" ht="12.75">
      <c r="A282" s="6"/>
      <c r="B282" s="6" t="s">
        <v>324</v>
      </c>
      <c r="C282" s="6">
        <v>637027</v>
      </c>
      <c r="D282" s="25" t="s">
        <v>195</v>
      </c>
      <c r="E282" s="83">
        <v>16074.49</v>
      </c>
      <c r="F282" s="61">
        <v>18000</v>
      </c>
    </row>
    <row r="283" spans="1:6" ht="12.75">
      <c r="A283" s="6"/>
      <c r="B283" s="6" t="s">
        <v>324</v>
      </c>
      <c r="C283" s="6">
        <v>637030</v>
      </c>
      <c r="D283" s="25" t="s">
        <v>573</v>
      </c>
      <c r="E283" s="83">
        <v>0</v>
      </c>
      <c r="F283" s="61"/>
    </row>
    <row r="284" spans="1:6" ht="12.75">
      <c r="A284" s="6"/>
      <c r="B284" s="6" t="s">
        <v>324</v>
      </c>
      <c r="C284" s="6">
        <v>642001</v>
      </c>
      <c r="D284" s="25" t="s">
        <v>567</v>
      </c>
      <c r="E284" s="83">
        <v>0</v>
      </c>
      <c r="F284" s="61">
        <v>100</v>
      </c>
    </row>
    <row r="285" spans="1:6" ht="12.75">
      <c r="A285" s="6"/>
      <c r="B285" s="6" t="s">
        <v>324</v>
      </c>
      <c r="C285" s="6">
        <v>642014</v>
      </c>
      <c r="D285" s="25" t="s">
        <v>506</v>
      </c>
      <c r="E285" s="83">
        <v>3358.46</v>
      </c>
      <c r="F285" s="61">
        <v>3500</v>
      </c>
    </row>
    <row r="286" spans="1:6" ht="12.75">
      <c r="A286" s="6"/>
      <c r="B286" s="6" t="s">
        <v>324</v>
      </c>
      <c r="C286" s="6">
        <v>642015</v>
      </c>
      <c r="D286" s="25" t="s">
        <v>310</v>
      </c>
      <c r="E286" s="83">
        <v>168.78</v>
      </c>
      <c r="F286" s="61">
        <v>200</v>
      </c>
    </row>
    <row r="287" spans="1:6" ht="12.75">
      <c r="A287" s="6"/>
      <c r="B287" s="6"/>
      <c r="C287" s="6"/>
      <c r="D287" s="31" t="s">
        <v>31</v>
      </c>
      <c r="E287" s="85">
        <f>SUM(E268:E286)</f>
        <v>145556.34</v>
      </c>
      <c r="F287" s="61">
        <f>SUM(F268:F286)</f>
        <v>158741</v>
      </c>
    </row>
    <row r="288" spans="1:6" ht="12.75">
      <c r="A288" s="8" t="s">
        <v>196</v>
      </c>
      <c r="B288" s="6"/>
      <c r="C288" s="6"/>
      <c r="D288" s="27" t="s">
        <v>197</v>
      </c>
      <c r="E288" s="80"/>
      <c r="F288" s="65"/>
    </row>
    <row r="289" spans="1:6" ht="12.75">
      <c r="A289" s="6" t="s">
        <v>198</v>
      </c>
      <c r="B289" s="6"/>
      <c r="C289" s="6"/>
      <c r="D289" s="27" t="s">
        <v>199</v>
      </c>
      <c r="E289" s="80"/>
      <c r="F289" s="65"/>
    </row>
    <row r="290" spans="1:6" ht="12.75">
      <c r="A290" s="6"/>
      <c r="B290" s="6"/>
      <c r="C290" s="6"/>
      <c r="D290" s="31" t="s">
        <v>405</v>
      </c>
      <c r="E290" s="102">
        <v>100000</v>
      </c>
      <c r="F290" s="61">
        <v>100000</v>
      </c>
    </row>
    <row r="291" spans="1:6" ht="12.75">
      <c r="A291" s="6"/>
      <c r="B291" s="6"/>
      <c r="C291" s="6"/>
      <c r="D291" s="31" t="s">
        <v>389</v>
      </c>
      <c r="E291" s="102">
        <v>59197.7</v>
      </c>
      <c r="F291" s="61">
        <v>70000</v>
      </c>
    </row>
    <row r="292" spans="1:6" ht="12.75">
      <c r="A292" s="6"/>
      <c r="B292" s="6"/>
      <c r="C292" s="6"/>
      <c r="D292" s="31" t="s">
        <v>311</v>
      </c>
      <c r="E292" s="102">
        <v>30816.78</v>
      </c>
      <c r="F292" s="61">
        <v>56000</v>
      </c>
    </row>
    <row r="293" spans="1:6" ht="12.75">
      <c r="A293" s="6"/>
      <c r="B293" s="6"/>
      <c r="C293" s="6"/>
      <c r="D293" s="31" t="s">
        <v>517</v>
      </c>
      <c r="E293" s="102">
        <v>25527.84</v>
      </c>
      <c r="F293" s="61">
        <v>25528</v>
      </c>
    </row>
    <row r="294" spans="1:6" ht="12.75">
      <c r="A294" s="6"/>
      <c r="B294" s="6"/>
      <c r="C294" s="6"/>
      <c r="D294" s="31" t="s">
        <v>31</v>
      </c>
      <c r="E294" s="85">
        <f>SUM(E290:E293)</f>
        <v>215542.32</v>
      </c>
      <c r="F294" s="61">
        <f>SUM(F290:F293)</f>
        <v>251528</v>
      </c>
    </row>
    <row r="295" spans="1:6" ht="12.75">
      <c r="A295" s="6" t="s">
        <v>200</v>
      </c>
      <c r="B295" s="6"/>
      <c r="C295" s="14"/>
      <c r="D295" s="27" t="s">
        <v>201</v>
      </c>
      <c r="E295" s="80"/>
      <c r="F295" s="65"/>
    </row>
    <row r="296" spans="1:6" ht="12.75">
      <c r="A296" s="6"/>
      <c r="B296" s="6"/>
      <c r="C296" s="14"/>
      <c r="D296" s="31" t="s">
        <v>405</v>
      </c>
      <c r="E296" s="81">
        <v>84000</v>
      </c>
      <c r="F296" s="65">
        <v>84000</v>
      </c>
    </row>
    <row r="297" spans="1:6" ht="12.75">
      <c r="A297" s="6"/>
      <c r="B297" s="6"/>
      <c r="C297" s="14"/>
      <c r="D297" s="31" t="s">
        <v>389</v>
      </c>
      <c r="E297" s="81">
        <v>36694.9</v>
      </c>
      <c r="F297" s="65">
        <v>45930</v>
      </c>
    </row>
    <row r="298" spans="1:6" ht="12.75">
      <c r="A298" s="6"/>
      <c r="B298" s="6"/>
      <c r="C298" s="14"/>
      <c r="D298" s="31" t="s">
        <v>556</v>
      </c>
      <c r="E298" s="81">
        <v>42805.43</v>
      </c>
      <c r="F298" s="65">
        <v>50130</v>
      </c>
    </row>
    <row r="299" spans="1:6" ht="12.75">
      <c r="A299" s="6"/>
      <c r="B299" s="6"/>
      <c r="C299" s="14"/>
      <c r="D299" s="31" t="s">
        <v>517</v>
      </c>
      <c r="E299" s="81">
        <v>1599.15</v>
      </c>
      <c r="F299" s="65">
        <v>1600</v>
      </c>
    </row>
    <row r="300" spans="1:6" ht="12.75">
      <c r="A300" s="6"/>
      <c r="B300" s="6"/>
      <c r="C300" s="14"/>
      <c r="D300" s="31" t="s">
        <v>31</v>
      </c>
      <c r="E300" s="85">
        <f>SUM(E296:E299)</f>
        <v>165099.47999999998</v>
      </c>
      <c r="F300" s="61">
        <f>SUM(F296:F299)</f>
        <v>181660</v>
      </c>
    </row>
    <row r="301" spans="1:6" ht="12.75">
      <c r="A301" s="6" t="s">
        <v>202</v>
      </c>
      <c r="B301" s="6"/>
      <c r="C301" s="6"/>
      <c r="D301" s="27" t="s">
        <v>203</v>
      </c>
      <c r="E301" s="80"/>
      <c r="F301" s="65"/>
    </row>
    <row r="302" spans="1:6" ht="12.75">
      <c r="A302" s="14"/>
      <c r="B302" s="14"/>
      <c r="C302" s="14"/>
      <c r="D302" s="31" t="s">
        <v>405</v>
      </c>
      <c r="E302" s="96">
        <v>83438.2</v>
      </c>
      <c r="F302" s="61">
        <v>83450</v>
      </c>
    </row>
    <row r="303" spans="1:6" ht="12.75">
      <c r="A303" s="6"/>
      <c r="B303" s="6"/>
      <c r="C303" s="6"/>
      <c r="D303" s="31" t="s">
        <v>389</v>
      </c>
      <c r="E303" s="94">
        <v>5514.6</v>
      </c>
      <c r="F303" s="65">
        <v>7846</v>
      </c>
    </row>
    <row r="304" spans="1:6" ht="12.75">
      <c r="A304" s="6"/>
      <c r="B304" s="6"/>
      <c r="C304" s="6"/>
      <c r="D304" s="31" t="s">
        <v>304</v>
      </c>
      <c r="E304" s="94">
        <f>52329.08-553.85</f>
        <v>51775.23</v>
      </c>
      <c r="F304" s="61">
        <f>45000-950</f>
        <v>44050</v>
      </c>
    </row>
    <row r="305" spans="1:6" ht="12.75">
      <c r="A305" s="6"/>
      <c r="B305" s="6"/>
      <c r="C305" s="6"/>
      <c r="D305" s="31" t="s">
        <v>517</v>
      </c>
      <c r="E305" s="94">
        <v>10280.92</v>
      </c>
      <c r="F305" s="61">
        <v>10281</v>
      </c>
    </row>
    <row r="306" spans="1:6" ht="12.75">
      <c r="A306" s="14"/>
      <c r="B306" s="14"/>
      <c r="C306" s="14"/>
      <c r="D306" s="31" t="s">
        <v>31</v>
      </c>
      <c r="E306" s="85">
        <f>SUM(E302:E305)</f>
        <v>151008.95</v>
      </c>
      <c r="F306" s="61">
        <f>SUM(F302:F305)</f>
        <v>145627</v>
      </c>
    </row>
    <row r="307" spans="1:6" ht="12.75">
      <c r="A307" s="14" t="s">
        <v>206</v>
      </c>
      <c r="B307" s="14"/>
      <c r="C307" s="14"/>
      <c r="D307" s="27" t="s">
        <v>205</v>
      </c>
      <c r="E307" s="80"/>
      <c r="F307" s="61"/>
    </row>
    <row r="308" spans="1:6" ht="12.75">
      <c r="A308" s="14"/>
      <c r="B308" s="14" t="s">
        <v>204</v>
      </c>
      <c r="C308" s="14">
        <v>644001</v>
      </c>
      <c r="D308" s="31" t="s">
        <v>185</v>
      </c>
      <c r="E308" s="81"/>
      <c r="F308" s="61">
        <v>3000</v>
      </c>
    </row>
    <row r="309" spans="1:6" ht="12.75">
      <c r="A309" s="14"/>
      <c r="B309" s="14"/>
      <c r="C309" s="14"/>
      <c r="D309" s="31" t="s">
        <v>31</v>
      </c>
      <c r="E309" s="85">
        <f>SUM(E308)</f>
        <v>0</v>
      </c>
      <c r="F309" s="61">
        <f>SUM(F308)</f>
        <v>3000</v>
      </c>
    </row>
    <row r="310" spans="1:6" ht="12.75">
      <c r="A310" s="9" t="s">
        <v>207</v>
      </c>
      <c r="B310" s="14"/>
      <c r="C310" s="14"/>
      <c r="D310" s="27" t="s">
        <v>208</v>
      </c>
      <c r="E310" s="80"/>
      <c r="F310" s="65"/>
    </row>
    <row r="311" spans="1:6" ht="12.75">
      <c r="A311" s="14"/>
      <c r="B311" s="6" t="s">
        <v>321</v>
      </c>
      <c r="C311" s="14">
        <v>610</v>
      </c>
      <c r="D311" s="31" t="s">
        <v>39</v>
      </c>
      <c r="E311" s="105">
        <v>18410.41</v>
      </c>
      <c r="F311" s="61">
        <v>19800</v>
      </c>
    </row>
    <row r="312" spans="1:6" ht="12.75">
      <c r="A312" s="14"/>
      <c r="B312" s="6" t="s">
        <v>321</v>
      </c>
      <c r="C312" s="14">
        <v>620</v>
      </c>
      <c r="D312" s="31" t="s">
        <v>35</v>
      </c>
      <c r="E312" s="81">
        <v>6464.47</v>
      </c>
      <c r="F312" s="65">
        <v>7500</v>
      </c>
    </row>
    <row r="313" spans="1:6" ht="12.75">
      <c r="A313" s="14"/>
      <c r="B313" s="6" t="s">
        <v>321</v>
      </c>
      <c r="C313" s="14">
        <v>632005</v>
      </c>
      <c r="D313" s="31" t="s">
        <v>121</v>
      </c>
      <c r="E313" s="81">
        <v>120</v>
      </c>
      <c r="F313" s="61">
        <v>120</v>
      </c>
    </row>
    <row r="314" spans="1:6" ht="12.75">
      <c r="A314" s="14"/>
      <c r="B314" s="6" t="s">
        <v>321</v>
      </c>
      <c r="C314" s="14">
        <v>633006</v>
      </c>
      <c r="D314" s="31" t="s">
        <v>123</v>
      </c>
      <c r="E314" s="81">
        <v>400</v>
      </c>
      <c r="F314" s="61">
        <v>400</v>
      </c>
    </row>
    <row r="315" spans="1:6" ht="12.75">
      <c r="A315" s="14"/>
      <c r="B315" s="6" t="s">
        <v>321</v>
      </c>
      <c r="C315" s="14">
        <v>637001</v>
      </c>
      <c r="D315" s="31" t="s">
        <v>164</v>
      </c>
      <c r="E315" s="81">
        <v>0</v>
      </c>
      <c r="F315" s="61">
        <v>100</v>
      </c>
    </row>
    <row r="316" spans="1:6" ht="12.75">
      <c r="A316" s="14"/>
      <c r="B316" s="6" t="s">
        <v>321</v>
      </c>
      <c r="C316" s="6">
        <v>637006</v>
      </c>
      <c r="D316" s="25" t="s">
        <v>357</v>
      </c>
      <c r="E316" s="83">
        <v>0</v>
      </c>
      <c r="F316" s="61">
        <v>275</v>
      </c>
    </row>
    <row r="317" spans="1:6" ht="12.75">
      <c r="A317" s="6"/>
      <c r="B317" s="6" t="s">
        <v>321</v>
      </c>
      <c r="C317" s="14">
        <v>637016</v>
      </c>
      <c r="D317" s="25" t="s">
        <v>209</v>
      </c>
      <c r="E317" s="83">
        <v>244.98</v>
      </c>
      <c r="F317" s="61">
        <v>300</v>
      </c>
    </row>
    <row r="318" spans="1:6" ht="12.75">
      <c r="A318" s="6"/>
      <c r="B318" s="6" t="s">
        <v>321</v>
      </c>
      <c r="C318" s="14">
        <v>642014</v>
      </c>
      <c r="D318" s="25" t="s">
        <v>506</v>
      </c>
      <c r="E318" s="103">
        <v>835.99</v>
      </c>
      <c r="F318" s="61">
        <v>850</v>
      </c>
    </row>
    <row r="319" spans="1:6" ht="12.75">
      <c r="A319" s="6"/>
      <c r="B319" s="6" t="s">
        <v>321</v>
      </c>
      <c r="C319" s="14">
        <v>642015</v>
      </c>
      <c r="D319" s="25" t="s">
        <v>497</v>
      </c>
      <c r="E319" s="83"/>
      <c r="F319" s="61"/>
    </row>
    <row r="320" spans="1:6" ht="12.75">
      <c r="A320" s="6"/>
      <c r="B320" s="6"/>
      <c r="C320" s="14"/>
      <c r="D320" s="31" t="s">
        <v>31</v>
      </c>
      <c r="E320" s="85">
        <f>SUM(E311:E319)</f>
        <v>26475.850000000002</v>
      </c>
      <c r="F320" s="61">
        <f>SUM(F311:F319)</f>
        <v>29345</v>
      </c>
    </row>
    <row r="321" spans="1:6" ht="12.75">
      <c r="A321" s="8" t="s">
        <v>210</v>
      </c>
      <c r="B321" s="6"/>
      <c r="C321" s="6"/>
      <c r="D321" s="27" t="s">
        <v>211</v>
      </c>
      <c r="E321" s="80"/>
      <c r="F321" s="65"/>
    </row>
    <row r="322" spans="1:6" ht="12.75">
      <c r="A322" s="6"/>
      <c r="B322" s="6" t="s">
        <v>178</v>
      </c>
      <c r="C322" s="6">
        <v>644001</v>
      </c>
      <c r="D322" s="31" t="s">
        <v>212</v>
      </c>
      <c r="E322" s="81">
        <v>123000</v>
      </c>
      <c r="F322" s="61">
        <v>123000</v>
      </c>
    </row>
    <row r="323" spans="1:6" ht="12.75">
      <c r="A323" s="6"/>
      <c r="B323" s="6"/>
      <c r="C323" s="6"/>
      <c r="D323" s="31" t="s">
        <v>31</v>
      </c>
      <c r="E323" s="81">
        <f>SUM(E322)</f>
        <v>123000</v>
      </c>
      <c r="F323" s="65">
        <f>SUM(F322)</f>
        <v>123000</v>
      </c>
    </row>
    <row r="324" spans="1:6" ht="12.75">
      <c r="A324" s="11" t="s">
        <v>213</v>
      </c>
      <c r="B324" s="11"/>
      <c r="C324" s="11"/>
      <c r="D324" s="28" t="s">
        <v>214</v>
      </c>
      <c r="E324" s="92">
        <f>E328+E343+E346</f>
        <v>101986.98000000001</v>
      </c>
      <c r="F324" s="62">
        <f>F328+F343+F346</f>
        <v>116935</v>
      </c>
    </row>
    <row r="325" spans="1:6" ht="12.75">
      <c r="A325" s="8" t="s">
        <v>215</v>
      </c>
      <c r="B325" s="6"/>
      <c r="C325" s="6"/>
      <c r="D325" s="27" t="s">
        <v>216</v>
      </c>
      <c r="E325" s="80"/>
      <c r="F325" s="65"/>
    </row>
    <row r="326" spans="1:6" ht="12.75">
      <c r="A326" s="6"/>
      <c r="B326" s="36" t="s">
        <v>217</v>
      </c>
      <c r="C326" s="36">
        <v>642001</v>
      </c>
      <c r="D326" s="37" t="s">
        <v>218</v>
      </c>
      <c r="E326" s="87">
        <v>35635</v>
      </c>
      <c r="F326" s="75">
        <v>35635</v>
      </c>
    </row>
    <row r="327" spans="1:6" ht="12.75">
      <c r="A327" s="6"/>
      <c r="B327" s="36" t="s">
        <v>217</v>
      </c>
      <c r="C327" s="36">
        <v>642001</v>
      </c>
      <c r="D327" s="37" t="s">
        <v>339</v>
      </c>
      <c r="E327" s="87">
        <v>40000</v>
      </c>
      <c r="F327" s="74">
        <f>34000+6000</f>
        <v>40000</v>
      </c>
    </row>
    <row r="328" spans="1:6" ht="12.75">
      <c r="A328" s="9"/>
      <c r="B328" s="39"/>
      <c r="C328" s="39"/>
      <c r="D328" s="37" t="s">
        <v>31</v>
      </c>
      <c r="E328" s="85">
        <f>SUM(E326:E327)</f>
        <v>75635</v>
      </c>
      <c r="F328" s="61">
        <f>SUM(F326:F327)</f>
        <v>75635</v>
      </c>
    </row>
    <row r="329" spans="1:6" ht="12.75">
      <c r="A329" s="8" t="s">
        <v>531</v>
      </c>
      <c r="B329" s="39"/>
      <c r="C329" s="39"/>
      <c r="D329" s="53" t="s">
        <v>554</v>
      </c>
      <c r="E329" s="93"/>
      <c r="F329" s="74"/>
    </row>
    <row r="330" spans="1:7" ht="12.75">
      <c r="A330" s="8"/>
      <c r="B330" s="36" t="s">
        <v>217</v>
      </c>
      <c r="C330" s="36">
        <v>610</v>
      </c>
      <c r="D330" s="31" t="s">
        <v>39</v>
      </c>
      <c r="E330" s="93">
        <v>2072.04</v>
      </c>
      <c r="F330" s="74">
        <v>3000</v>
      </c>
      <c r="G330" s="46"/>
    </row>
    <row r="331" spans="1:6" ht="12.75">
      <c r="A331" s="8"/>
      <c r="B331" s="36" t="s">
        <v>217</v>
      </c>
      <c r="C331" s="36">
        <v>620</v>
      </c>
      <c r="D331" s="31" t="s">
        <v>35</v>
      </c>
      <c r="E331" s="93">
        <v>768.3</v>
      </c>
      <c r="F331" s="74">
        <v>1300</v>
      </c>
    </row>
    <row r="332" spans="1:6" ht="12.75">
      <c r="A332" s="8"/>
      <c r="B332" s="36" t="s">
        <v>217</v>
      </c>
      <c r="C332" s="14">
        <v>632001</v>
      </c>
      <c r="D332" s="31" t="s">
        <v>568</v>
      </c>
      <c r="E332" s="85">
        <v>2652</v>
      </c>
      <c r="F332" s="61">
        <v>10000</v>
      </c>
    </row>
    <row r="333" spans="1:6" ht="12.75">
      <c r="A333" s="9"/>
      <c r="B333" s="36" t="s">
        <v>217</v>
      </c>
      <c r="C333" s="36">
        <v>633001</v>
      </c>
      <c r="D333" s="37" t="s">
        <v>122</v>
      </c>
      <c r="E333" s="93">
        <v>3306</v>
      </c>
      <c r="F333" s="74">
        <v>3400</v>
      </c>
    </row>
    <row r="334" spans="1:6" ht="12.75">
      <c r="A334" s="9"/>
      <c r="B334" s="36" t="s">
        <v>217</v>
      </c>
      <c r="C334" s="36">
        <v>633001</v>
      </c>
      <c r="D334" s="37" t="s">
        <v>584</v>
      </c>
      <c r="E334" s="93"/>
      <c r="F334" s="74">
        <v>0</v>
      </c>
    </row>
    <row r="335" spans="1:6" ht="12.75">
      <c r="A335" s="112"/>
      <c r="B335" s="36" t="s">
        <v>217</v>
      </c>
      <c r="C335" s="36">
        <v>633006</v>
      </c>
      <c r="D335" s="37" t="s">
        <v>529</v>
      </c>
      <c r="E335" s="87">
        <v>5526.78</v>
      </c>
      <c r="F335" s="74">
        <v>6800</v>
      </c>
    </row>
    <row r="336" spans="1:6" ht="12.75">
      <c r="A336" s="6"/>
      <c r="B336" s="36" t="s">
        <v>217</v>
      </c>
      <c r="C336" s="36">
        <v>633010</v>
      </c>
      <c r="D336" s="37" t="s">
        <v>530</v>
      </c>
      <c r="E336" s="87">
        <v>239.55</v>
      </c>
      <c r="F336" s="74">
        <v>290</v>
      </c>
    </row>
    <row r="337" spans="1:6" ht="12.75">
      <c r="A337" s="6"/>
      <c r="B337" s="36" t="s">
        <v>217</v>
      </c>
      <c r="C337" s="36">
        <v>634001</v>
      </c>
      <c r="D337" s="37" t="s">
        <v>532</v>
      </c>
      <c r="E337" s="87">
        <v>67.09</v>
      </c>
      <c r="F337" s="74">
        <v>200</v>
      </c>
    </row>
    <row r="338" spans="1:6" ht="12.75">
      <c r="A338" s="6"/>
      <c r="B338" s="36" t="s">
        <v>217</v>
      </c>
      <c r="C338" s="36">
        <v>635006</v>
      </c>
      <c r="D338" s="37" t="s">
        <v>590</v>
      </c>
      <c r="E338" s="87">
        <v>208.33</v>
      </c>
      <c r="F338" s="74">
        <v>210</v>
      </c>
    </row>
    <row r="339" spans="1:6" ht="12.75">
      <c r="A339" s="6"/>
      <c r="B339" s="36" t="s">
        <v>217</v>
      </c>
      <c r="C339" s="36">
        <v>637001</v>
      </c>
      <c r="D339" s="37" t="s">
        <v>533</v>
      </c>
      <c r="E339" s="87">
        <v>100.8</v>
      </c>
      <c r="F339" s="74">
        <v>200</v>
      </c>
    </row>
    <row r="340" spans="1:6" ht="12.75">
      <c r="A340" s="6"/>
      <c r="B340" s="36" t="s">
        <v>217</v>
      </c>
      <c r="C340" s="14">
        <v>637004</v>
      </c>
      <c r="D340" s="31" t="s">
        <v>592</v>
      </c>
      <c r="E340" s="81">
        <v>4084.2</v>
      </c>
      <c r="F340" s="61">
        <v>7100</v>
      </c>
    </row>
    <row r="341" spans="1:6" ht="12.75">
      <c r="A341" s="6"/>
      <c r="B341" s="36" t="s">
        <v>217</v>
      </c>
      <c r="C341" s="14">
        <v>637027</v>
      </c>
      <c r="D341" s="31" t="s">
        <v>195</v>
      </c>
      <c r="E341" s="87"/>
      <c r="F341" s="74">
        <v>500</v>
      </c>
    </row>
    <row r="342" spans="1:6" ht="12.75">
      <c r="A342" s="6"/>
      <c r="B342" s="36" t="s">
        <v>217</v>
      </c>
      <c r="C342" s="14">
        <v>642014</v>
      </c>
      <c r="D342" s="25" t="s">
        <v>506</v>
      </c>
      <c r="E342" s="87">
        <v>112.32</v>
      </c>
      <c r="F342" s="74">
        <v>300</v>
      </c>
    </row>
    <row r="343" spans="1:6" ht="12.75">
      <c r="A343" s="6"/>
      <c r="B343" s="36"/>
      <c r="C343" s="36"/>
      <c r="D343" s="37" t="s">
        <v>31</v>
      </c>
      <c r="E343" s="85">
        <f>SUM(E330:E342)</f>
        <v>19137.409999999996</v>
      </c>
      <c r="F343" s="68">
        <f>SUM(F330:F342)</f>
        <v>33300</v>
      </c>
    </row>
    <row r="344" spans="1:6" ht="12.75">
      <c r="A344" s="6"/>
      <c r="B344" s="36"/>
      <c r="C344" s="36"/>
      <c r="D344" s="53" t="s">
        <v>558</v>
      </c>
      <c r="E344" s="93"/>
      <c r="F344" s="74"/>
    </row>
    <row r="345" spans="1:6" ht="12.75">
      <c r="A345" s="8" t="s">
        <v>534</v>
      </c>
      <c r="B345" s="36" t="s">
        <v>217</v>
      </c>
      <c r="C345" s="36">
        <v>632</v>
      </c>
      <c r="D345" s="37" t="s">
        <v>559</v>
      </c>
      <c r="E345" s="87">
        <v>7214.57</v>
      </c>
      <c r="F345" s="74">
        <v>8000</v>
      </c>
    </row>
    <row r="346" spans="1:6" ht="12.75">
      <c r="A346" s="9"/>
      <c r="B346" s="9"/>
      <c r="C346" s="9"/>
      <c r="D346" s="37" t="s">
        <v>31</v>
      </c>
      <c r="E346" s="81">
        <f>SUM(E345)</f>
        <v>7214.57</v>
      </c>
      <c r="F346" s="61">
        <f>SUM(F345)</f>
        <v>8000</v>
      </c>
    </row>
    <row r="347" spans="1:6" ht="12.75">
      <c r="A347" s="11" t="s">
        <v>220</v>
      </c>
      <c r="B347" s="11"/>
      <c r="C347" s="11"/>
      <c r="D347" s="28" t="s">
        <v>221</v>
      </c>
      <c r="E347" s="92">
        <f>E350+E376+E380+E385+E389</f>
        <v>225333.27</v>
      </c>
      <c r="F347" s="62">
        <f>F350+F376+F380+F385+F389</f>
        <v>242178</v>
      </c>
    </row>
    <row r="348" spans="1:6" ht="12.75">
      <c r="A348" s="8" t="s">
        <v>222</v>
      </c>
      <c r="B348" s="6"/>
      <c r="C348" s="6"/>
      <c r="D348" s="27" t="s">
        <v>223</v>
      </c>
      <c r="E348" s="80"/>
      <c r="F348" s="65"/>
    </row>
    <row r="349" spans="1:6" ht="12.75">
      <c r="A349" s="6"/>
      <c r="B349" s="6" t="s">
        <v>323</v>
      </c>
      <c r="C349" s="6">
        <v>637002</v>
      </c>
      <c r="D349" s="25" t="s">
        <v>401</v>
      </c>
      <c r="E349" s="83">
        <v>26775.7</v>
      </c>
      <c r="F349" s="68">
        <v>28000</v>
      </c>
    </row>
    <row r="350" spans="1:6" ht="12.75">
      <c r="A350" s="6"/>
      <c r="B350" s="6"/>
      <c r="C350" s="6"/>
      <c r="D350" s="25" t="s">
        <v>31</v>
      </c>
      <c r="E350" s="85">
        <f>SUM(E349)</f>
        <v>26775.7</v>
      </c>
      <c r="F350" s="61">
        <f>SUM(F349)</f>
        <v>28000</v>
      </c>
    </row>
    <row r="351" spans="1:6" ht="12.75">
      <c r="A351" s="8" t="s">
        <v>224</v>
      </c>
      <c r="B351" s="6"/>
      <c r="C351" s="6"/>
      <c r="D351" s="27" t="s">
        <v>341</v>
      </c>
      <c r="E351" s="80"/>
      <c r="F351" s="61"/>
    </row>
    <row r="352" spans="1:6" ht="12.75">
      <c r="A352" s="40"/>
      <c r="B352" s="41" t="s">
        <v>323</v>
      </c>
      <c r="C352" s="41">
        <v>610</v>
      </c>
      <c r="D352" s="42" t="s">
        <v>39</v>
      </c>
      <c r="E352" s="107">
        <v>49477.89</v>
      </c>
      <c r="F352" s="61">
        <v>53600</v>
      </c>
    </row>
    <row r="353" spans="1:143" s="45" customFormat="1" ht="12.75">
      <c r="A353" s="39"/>
      <c r="B353" s="36" t="s">
        <v>323</v>
      </c>
      <c r="C353" s="36">
        <v>620</v>
      </c>
      <c r="D353" s="37" t="s">
        <v>35</v>
      </c>
      <c r="E353" s="87">
        <v>19614.17</v>
      </c>
      <c r="F353" s="74">
        <v>21000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</row>
    <row r="354" spans="1:6" ht="12.75">
      <c r="A354" s="43"/>
      <c r="B354" s="43" t="s">
        <v>323</v>
      </c>
      <c r="C354" s="43">
        <v>632001</v>
      </c>
      <c r="D354" s="44" t="s">
        <v>132</v>
      </c>
      <c r="E354" s="52">
        <v>57932.63</v>
      </c>
      <c r="F354" s="65">
        <v>60813</v>
      </c>
    </row>
    <row r="355" spans="1:6" ht="12.75">
      <c r="A355" s="6"/>
      <c r="B355" s="6" t="s">
        <v>323</v>
      </c>
      <c r="C355" s="6">
        <v>632002</v>
      </c>
      <c r="D355" s="25" t="s">
        <v>162</v>
      </c>
      <c r="E355" s="83">
        <v>240.16</v>
      </c>
      <c r="F355" s="65">
        <v>490</v>
      </c>
    </row>
    <row r="356" spans="1:6" ht="12.75">
      <c r="A356" s="6"/>
      <c r="B356" s="6" t="s">
        <v>323</v>
      </c>
      <c r="C356" s="6">
        <v>632003</v>
      </c>
      <c r="D356" s="25" t="s">
        <v>475</v>
      </c>
      <c r="E356" s="83">
        <v>24.9</v>
      </c>
      <c r="F356" s="65">
        <v>35</v>
      </c>
    </row>
    <row r="357" spans="1:6" ht="12.75">
      <c r="A357" s="6"/>
      <c r="B357" s="6" t="s">
        <v>323</v>
      </c>
      <c r="C357" s="6">
        <v>632005</v>
      </c>
      <c r="D357" s="25" t="s">
        <v>570</v>
      </c>
      <c r="E357" s="83">
        <v>411.56</v>
      </c>
      <c r="F357" s="65">
        <v>575</v>
      </c>
    </row>
    <row r="358" spans="1:6" ht="12.75">
      <c r="A358" s="6"/>
      <c r="B358" s="6" t="s">
        <v>323</v>
      </c>
      <c r="C358" s="6">
        <v>633001</v>
      </c>
      <c r="D358" s="25" t="s">
        <v>122</v>
      </c>
      <c r="E358" s="83">
        <v>2500</v>
      </c>
      <c r="F358" s="65">
        <v>2500</v>
      </c>
    </row>
    <row r="359" spans="1:6" ht="12.75">
      <c r="A359" s="6"/>
      <c r="B359" s="6" t="s">
        <v>323</v>
      </c>
      <c r="C359" s="6">
        <v>633004</v>
      </c>
      <c r="D359" s="25" t="s">
        <v>338</v>
      </c>
      <c r="E359" s="83">
        <v>1600</v>
      </c>
      <c r="F359" s="65">
        <v>1600</v>
      </c>
    </row>
    <row r="360" spans="1:6" ht="12.75">
      <c r="A360" s="6"/>
      <c r="B360" s="6" t="s">
        <v>323</v>
      </c>
      <c r="C360" s="36">
        <v>633006</v>
      </c>
      <c r="D360" s="25" t="s">
        <v>291</v>
      </c>
      <c r="E360" s="83">
        <v>3224.29</v>
      </c>
      <c r="F360" s="65">
        <v>3250</v>
      </c>
    </row>
    <row r="361" spans="1:6" ht="12.75">
      <c r="A361" s="6"/>
      <c r="B361" s="6" t="s">
        <v>323</v>
      </c>
      <c r="C361" s="6">
        <v>633009</v>
      </c>
      <c r="D361" s="25" t="s">
        <v>293</v>
      </c>
      <c r="E361" s="83">
        <v>4508.37</v>
      </c>
      <c r="F361" s="65">
        <v>5120</v>
      </c>
    </row>
    <row r="362" spans="1:6" ht="12.75">
      <c r="A362" s="6"/>
      <c r="B362" s="6" t="s">
        <v>323</v>
      </c>
      <c r="C362" s="6">
        <v>635002</v>
      </c>
      <c r="D362" s="25" t="s">
        <v>581</v>
      </c>
      <c r="E362" s="83">
        <v>345.4</v>
      </c>
      <c r="F362" s="65">
        <v>350</v>
      </c>
    </row>
    <row r="363" spans="1:6" ht="12.75">
      <c r="A363" s="6"/>
      <c r="B363" s="6" t="s">
        <v>323</v>
      </c>
      <c r="C363" s="6">
        <v>635006</v>
      </c>
      <c r="D363" s="25" t="s">
        <v>72</v>
      </c>
      <c r="E363" s="81">
        <v>2534.09</v>
      </c>
      <c r="F363" s="65">
        <v>3400</v>
      </c>
    </row>
    <row r="364" spans="1:6" ht="12.75">
      <c r="A364" s="6"/>
      <c r="B364" s="6" t="s">
        <v>323</v>
      </c>
      <c r="C364" s="6">
        <v>635009</v>
      </c>
      <c r="D364" s="25" t="s">
        <v>110</v>
      </c>
      <c r="E364" s="83">
        <v>394.8</v>
      </c>
      <c r="F364" s="65">
        <v>430</v>
      </c>
    </row>
    <row r="365" spans="1:6" ht="12.75">
      <c r="A365" s="6"/>
      <c r="B365" s="6" t="s">
        <v>323</v>
      </c>
      <c r="C365" s="6">
        <v>636002</v>
      </c>
      <c r="D365" s="25" t="s">
        <v>337</v>
      </c>
      <c r="E365" s="83">
        <v>276.7</v>
      </c>
      <c r="F365" s="65">
        <v>350</v>
      </c>
    </row>
    <row r="366" spans="1:6" ht="12.75">
      <c r="A366" s="6"/>
      <c r="B366" s="6" t="s">
        <v>323</v>
      </c>
      <c r="C366" s="6">
        <v>637001</v>
      </c>
      <c r="D366" s="25" t="s">
        <v>591</v>
      </c>
      <c r="E366" s="83">
        <v>298.8</v>
      </c>
      <c r="F366" s="65">
        <v>300</v>
      </c>
    </row>
    <row r="367" spans="1:6" ht="12.75">
      <c r="A367" s="6"/>
      <c r="B367" s="6" t="s">
        <v>323</v>
      </c>
      <c r="C367" s="14">
        <v>637002</v>
      </c>
      <c r="D367" s="31" t="s">
        <v>505</v>
      </c>
      <c r="E367" s="81">
        <v>4076.16</v>
      </c>
      <c r="F367" s="65">
        <v>5980</v>
      </c>
    </row>
    <row r="368" spans="1:6" ht="12.75">
      <c r="A368" s="6"/>
      <c r="B368" s="6" t="s">
        <v>323</v>
      </c>
      <c r="C368" s="14">
        <v>637004</v>
      </c>
      <c r="D368" s="25" t="s">
        <v>193</v>
      </c>
      <c r="E368" s="83">
        <v>2613.48</v>
      </c>
      <c r="F368" s="65">
        <v>2700</v>
      </c>
    </row>
    <row r="369" spans="1:6" ht="12.75">
      <c r="A369" s="6"/>
      <c r="B369" s="6" t="s">
        <v>323</v>
      </c>
      <c r="C369" s="14">
        <v>637006</v>
      </c>
      <c r="D369" s="25" t="s">
        <v>357</v>
      </c>
      <c r="E369" s="83">
        <v>275</v>
      </c>
      <c r="F369" s="65">
        <v>575</v>
      </c>
    </row>
    <row r="370" spans="1:6" ht="12.75">
      <c r="A370" s="6"/>
      <c r="B370" s="6" t="s">
        <v>323</v>
      </c>
      <c r="C370" s="36">
        <v>637012</v>
      </c>
      <c r="D370" s="25" t="s">
        <v>393</v>
      </c>
      <c r="E370" s="83">
        <v>120.32</v>
      </c>
      <c r="F370" s="65">
        <v>500</v>
      </c>
    </row>
    <row r="371" spans="1:6" ht="12.75">
      <c r="A371" s="6"/>
      <c r="B371" s="6" t="s">
        <v>323</v>
      </c>
      <c r="C371" s="14">
        <v>637016</v>
      </c>
      <c r="D371" s="25" t="s">
        <v>40</v>
      </c>
      <c r="E371" s="83">
        <v>645.63</v>
      </c>
      <c r="F371" s="65">
        <v>950</v>
      </c>
    </row>
    <row r="372" spans="1:6" ht="12.75">
      <c r="A372" s="6"/>
      <c r="B372" s="6" t="s">
        <v>323</v>
      </c>
      <c r="C372" s="14">
        <v>637027</v>
      </c>
      <c r="D372" s="31" t="s">
        <v>195</v>
      </c>
      <c r="E372" s="81">
        <v>3391.91</v>
      </c>
      <c r="F372" s="65">
        <v>3800</v>
      </c>
    </row>
    <row r="373" spans="1:6" ht="12.75">
      <c r="A373" s="6"/>
      <c r="B373" s="6" t="s">
        <v>323</v>
      </c>
      <c r="C373" s="14">
        <v>642014</v>
      </c>
      <c r="D373" s="31" t="s">
        <v>506</v>
      </c>
      <c r="E373" s="105">
        <v>3434.86</v>
      </c>
      <c r="F373" s="65">
        <v>3500</v>
      </c>
    </row>
    <row r="374" spans="1:6" ht="12.75">
      <c r="A374" s="8"/>
      <c r="B374" s="6" t="s">
        <v>323</v>
      </c>
      <c r="C374" s="6">
        <v>642015</v>
      </c>
      <c r="D374" s="31" t="s">
        <v>310</v>
      </c>
      <c r="E374" s="81">
        <v>860.87</v>
      </c>
      <c r="F374" s="61">
        <v>1400</v>
      </c>
    </row>
    <row r="375" spans="1:6" ht="12.75">
      <c r="A375" s="8"/>
      <c r="B375" s="6" t="s">
        <v>323</v>
      </c>
      <c r="C375" s="6">
        <v>713001</v>
      </c>
      <c r="D375" s="31" t="s">
        <v>524</v>
      </c>
      <c r="E375" s="81">
        <v>13456.8</v>
      </c>
      <c r="F375" s="61">
        <v>13500</v>
      </c>
    </row>
    <row r="376" spans="1:6" ht="12.75">
      <c r="A376" s="6"/>
      <c r="B376" s="6"/>
      <c r="C376" s="6"/>
      <c r="D376" s="25" t="s">
        <v>31</v>
      </c>
      <c r="E376" s="85">
        <f>SUM(E352:E375)</f>
        <v>172258.78999999998</v>
      </c>
      <c r="F376" s="61">
        <f>SUM(F352:F375)</f>
        <v>186718</v>
      </c>
    </row>
    <row r="377" spans="1:6" ht="12.75">
      <c r="A377" s="8" t="s">
        <v>514</v>
      </c>
      <c r="B377" s="6"/>
      <c r="C377" s="6"/>
      <c r="D377" s="27" t="s">
        <v>515</v>
      </c>
      <c r="E377" s="80"/>
      <c r="F377" s="61"/>
    </row>
    <row r="378" spans="1:6" ht="12.75">
      <c r="A378" s="6"/>
      <c r="B378" s="6" t="s">
        <v>323</v>
      </c>
      <c r="C378" s="6">
        <v>620</v>
      </c>
      <c r="D378" s="25" t="s">
        <v>35</v>
      </c>
      <c r="E378" s="81">
        <v>0</v>
      </c>
      <c r="F378" s="61">
        <v>0</v>
      </c>
    </row>
    <row r="379" spans="1:6" ht="12.75">
      <c r="A379" s="6"/>
      <c r="B379" s="6" t="s">
        <v>323</v>
      </c>
      <c r="C379" s="6">
        <v>637027</v>
      </c>
      <c r="D379" s="25" t="s">
        <v>195</v>
      </c>
      <c r="E379" s="83">
        <v>0</v>
      </c>
      <c r="F379" s="61">
        <v>0</v>
      </c>
    </row>
    <row r="380" spans="1:6" ht="12.75">
      <c r="A380" s="6"/>
      <c r="B380" s="6"/>
      <c r="C380" s="6"/>
      <c r="D380" s="25" t="s">
        <v>31</v>
      </c>
      <c r="E380" s="85">
        <f>SUM(E378:E379)</f>
        <v>0</v>
      </c>
      <c r="F380" s="61">
        <f>SUM(F378:F379)</f>
        <v>0</v>
      </c>
    </row>
    <row r="381" spans="1:6" ht="12.75">
      <c r="A381" s="8" t="s">
        <v>225</v>
      </c>
      <c r="B381" s="6"/>
      <c r="C381" s="6"/>
      <c r="D381" s="27" t="s">
        <v>226</v>
      </c>
      <c r="E381" s="80"/>
      <c r="F381" s="61"/>
    </row>
    <row r="382" spans="1:6" ht="12.75">
      <c r="A382" s="6"/>
      <c r="B382" s="6" t="s">
        <v>323</v>
      </c>
      <c r="C382" s="6">
        <v>633006</v>
      </c>
      <c r="D382" s="25" t="s">
        <v>452</v>
      </c>
      <c r="E382" s="83">
        <v>457.4</v>
      </c>
      <c r="F382" s="61">
        <v>1500</v>
      </c>
    </row>
    <row r="383" spans="1:6" ht="12.75">
      <c r="A383" s="6"/>
      <c r="B383" s="6" t="s">
        <v>323</v>
      </c>
      <c r="C383" s="6">
        <v>637004</v>
      </c>
      <c r="D383" s="25" t="s">
        <v>528</v>
      </c>
      <c r="E383" s="83">
        <v>0</v>
      </c>
      <c r="F383" s="61">
        <v>0</v>
      </c>
    </row>
    <row r="384" spans="1:6" ht="12.75">
      <c r="A384" s="6"/>
      <c r="B384" s="6" t="s">
        <v>323</v>
      </c>
      <c r="C384" s="6">
        <v>642014</v>
      </c>
      <c r="D384" s="25" t="s">
        <v>377</v>
      </c>
      <c r="E384" s="83">
        <v>14281.38</v>
      </c>
      <c r="F384" s="61">
        <v>14400</v>
      </c>
    </row>
    <row r="385" spans="1:6" ht="12.75">
      <c r="A385" s="6"/>
      <c r="B385" s="6"/>
      <c r="C385" s="6"/>
      <c r="D385" s="25" t="s">
        <v>31</v>
      </c>
      <c r="E385" s="85">
        <f>SUM(E382:E384)</f>
        <v>14738.779999999999</v>
      </c>
      <c r="F385" s="61">
        <f>SUM(F382:F384)</f>
        <v>15900</v>
      </c>
    </row>
    <row r="386" spans="1:6" ht="12.75">
      <c r="A386" s="8" t="s">
        <v>227</v>
      </c>
      <c r="B386" s="6"/>
      <c r="C386" s="6"/>
      <c r="D386" s="27" t="s">
        <v>228</v>
      </c>
      <c r="E386" s="80"/>
      <c r="F386" s="61"/>
    </row>
    <row r="387" spans="1:6" ht="12.75">
      <c r="A387" s="6"/>
      <c r="B387" s="6" t="s">
        <v>49</v>
      </c>
      <c r="C387" s="6">
        <v>642001</v>
      </c>
      <c r="D387" s="25" t="s">
        <v>229</v>
      </c>
      <c r="E387" s="83">
        <v>9560</v>
      </c>
      <c r="F387" s="68">
        <v>9560</v>
      </c>
    </row>
    <row r="388" spans="1:6" ht="12.75">
      <c r="A388" s="6"/>
      <c r="B388" s="6" t="s">
        <v>230</v>
      </c>
      <c r="C388" s="6">
        <v>642007</v>
      </c>
      <c r="D388" s="29" t="s">
        <v>231</v>
      </c>
      <c r="E388" s="89">
        <v>2000</v>
      </c>
      <c r="F388" s="68">
        <v>2000</v>
      </c>
    </row>
    <row r="389" spans="1:6" ht="12.75">
      <c r="A389" s="6"/>
      <c r="B389" s="6"/>
      <c r="C389" s="6"/>
      <c r="D389" s="37" t="s">
        <v>31</v>
      </c>
      <c r="E389" s="85">
        <f>SUM(E387:E388)</f>
        <v>11560</v>
      </c>
      <c r="F389" s="61">
        <f>SUM(F387:F388)</f>
        <v>11560</v>
      </c>
    </row>
    <row r="390" spans="1:6" ht="12.75">
      <c r="A390" s="11" t="s">
        <v>232</v>
      </c>
      <c r="B390" s="11"/>
      <c r="C390" s="11"/>
      <c r="D390" s="28" t="s">
        <v>233</v>
      </c>
      <c r="E390" s="92">
        <f>E424+E436+E443+E447+E450+E454+E460+E466+E470+E476+E484+E487</f>
        <v>1142089.37</v>
      </c>
      <c r="F390" s="98">
        <f>F424+F436+F443+F447+F450+F454+F460+F466+F470+F476+F484+F487</f>
        <v>1208258</v>
      </c>
    </row>
    <row r="391" spans="1:6" ht="12.75">
      <c r="A391" s="8" t="s">
        <v>234</v>
      </c>
      <c r="B391" s="10"/>
      <c r="C391" s="10"/>
      <c r="D391" s="30" t="s">
        <v>235</v>
      </c>
      <c r="E391" s="91"/>
      <c r="F391" s="66"/>
    </row>
    <row r="392" spans="1:6" ht="12.75">
      <c r="A392" s="6"/>
      <c r="B392" s="6" t="s">
        <v>36</v>
      </c>
      <c r="C392" s="6">
        <v>610</v>
      </c>
      <c r="D392" s="25" t="s">
        <v>39</v>
      </c>
      <c r="E392" s="105">
        <v>229490.12</v>
      </c>
      <c r="F392" s="61">
        <v>236300</v>
      </c>
    </row>
    <row r="393" spans="1:6" ht="12.75">
      <c r="A393" s="6"/>
      <c r="B393" s="6" t="s">
        <v>36</v>
      </c>
      <c r="C393" s="6">
        <v>620</v>
      </c>
      <c r="D393" s="25" t="s">
        <v>35</v>
      </c>
      <c r="E393" s="81">
        <v>83758.02</v>
      </c>
      <c r="F393" s="61">
        <v>90400</v>
      </c>
    </row>
    <row r="394" spans="1:6" ht="12.75">
      <c r="A394" s="6"/>
      <c r="B394" s="6" t="s">
        <v>36</v>
      </c>
      <c r="C394" s="6">
        <v>632001</v>
      </c>
      <c r="D394" s="25" t="s">
        <v>132</v>
      </c>
      <c r="E394" s="81">
        <v>42792.37</v>
      </c>
      <c r="F394" s="65">
        <v>44078</v>
      </c>
    </row>
    <row r="395" spans="1:6" ht="12.75">
      <c r="A395" s="6"/>
      <c r="B395" s="6" t="s">
        <v>36</v>
      </c>
      <c r="C395" s="6">
        <v>632002</v>
      </c>
      <c r="D395" s="25" t="s">
        <v>162</v>
      </c>
      <c r="E395" s="81">
        <v>6453.09</v>
      </c>
      <c r="F395" s="61">
        <v>7000</v>
      </c>
    </row>
    <row r="396" spans="1:6" ht="12.75">
      <c r="A396" s="6"/>
      <c r="B396" s="6" t="s">
        <v>36</v>
      </c>
      <c r="C396" s="6">
        <v>632003</v>
      </c>
      <c r="D396" s="25" t="s">
        <v>569</v>
      </c>
      <c r="E396" s="83">
        <v>4.3</v>
      </c>
      <c r="F396" s="61">
        <v>10</v>
      </c>
    </row>
    <row r="397" spans="1:6" ht="12.75">
      <c r="A397" s="6"/>
      <c r="B397" s="6" t="s">
        <v>36</v>
      </c>
      <c r="C397" s="6">
        <v>632005</v>
      </c>
      <c r="D397" s="25" t="s">
        <v>570</v>
      </c>
      <c r="E397" s="83">
        <v>999.96</v>
      </c>
      <c r="F397" s="61">
        <v>1225</v>
      </c>
    </row>
    <row r="398" spans="1:6" ht="12.75">
      <c r="A398" s="6"/>
      <c r="B398" s="6" t="s">
        <v>36</v>
      </c>
      <c r="C398" s="6">
        <v>633001</v>
      </c>
      <c r="D398" s="25" t="s">
        <v>582</v>
      </c>
      <c r="E398" s="83">
        <v>164.5</v>
      </c>
      <c r="F398" s="61">
        <v>165</v>
      </c>
    </row>
    <row r="399" spans="1:6" ht="12.75">
      <c r="A399" s="6"/>
      <c r="B399" s="6" t="s">
        <v>36</v>
      </c>
      <c r="C399" s="6">
        <v>633004</v>
      </c>
      <c r="D399" s="25" t="s">
        <v>163</v>
      </c>
      <c r="E399" s="83">
        <v>550</v>
      </c>
      <c r="F399" s="61">
        <v>550</v>
      </c>
    </row>
    <row r="400" spans="1:6" ht="12.75">
      <c r="A400" s="6"/>
      <c r="B400" s="6" t="s">
        <v>36</v>
      </c>
      <c r="C400" s="6">
        <v>633006</v>
      </c>
      <c r="D400" s="25" t="s">
        <v>291</v>
      </c>
      <c r="E400" s="81">
        <v>22049.25</v>
      </c>
      <c r="F400" s="61">
        <v>25880</v>
      </c>
    </row>
    <row r="401" spans="1:6" ht="12.75">
      <c r="A401" s="6"/>
      <c r="B401" s="6" t="s">
        <v>36</v>
      </c>
      <c r="C401" s="6">
        <v>633009</v>
      </c>
      <c r="D401" s="25" t="s">
        <v>571</v>
      </c>
      <c r="E401" s="83">
        <v>183.6</v>
      </c>
      <c r="F401" s="61">
        <v>200</v>
      </c>
    </row>
    <row r="402" spans="1:6" ht="12.75">
      <c r="A402" s="6"/>
      <c r="B402" s="6" t="s">
        <v>36</v>
      </c>
      <c r="C402" s="6">
        <v>633010</v>
      </c>
      <c r="D402" s="25" t="s">
        <v>125</v>
      </c>
      <c r="E402" s="83">
        <v>1935.74</v>
      </c>
      <c r="F402" s="61">
        <v>1960</v>
      </c>
    </row>
    <row r="403" spans="1:6" ht="12.75">
      <c r="A403" s="6"/>
      <c r="B403" s="6" t="s">
        <v>36</v>
      </c>
      <c r="C403" s="6">
        <v>633015</v>
      </c>
      <c r="D403" s="31" t="s">
        <v>376</v>
      </c>
      <c r="E403" s="81">
        <v>10390.85</v>
      </c>
      <c r="F403" s="61">
        <v>10600</v>
      </c>
    </row>
    <row r="404" spans="1:6" ht="12.75">
      <c r="A404" s="6"/>
      <c r="B404" s="6" t="s">
        <v>36</v>
      </c>
      <c r="C404" s="6">
        <v>634001</v>
      </c>
      <c r="D404" s="25" t="s">
        <v>106</v>
      </c>
      <c r="E404" s="83">
        <v>13902.14</v>
      </c>
      <c r="F404" s="61">
        <v>15780</v>
      </c>
    </row>
    <row r="405" spans="1:6" ht="12.75">
      <c r="A405" s="6"/>
      <c r="B405" s="6" t="s">
        <v>36</v>
      </c>
      <c r="C405" s="6">
        <v>634002</v>
      </c>
      <c r="D405" s="25" t="s">
        <v>236</v>
      </c>
      <c r="E405" s="83">
        <v>8007.3</v>
      </c>
      <c r="F405" s="61">
        <v>8200</v>
      </c>
    </row>
    <row r="406" spans="1:6" ht="12.75">
      <c r="A406" s="6"/>
      <c r="B406" s="6" t="s">
        <v>36</v>
      </c>
      <c r="C406" s="6">
        <v>634003</v>
      </c>
      <c r="D406" s="25" t="s">
        <v>237</v>
      </c>
      <c r="E406" s="83">
        <v>2057.15</v>
      </c>
      <c r="F406" s="61">
        <v>2100</v>
      </c>
    </row>
    <row r="407" spans="1:6" ht="12.75">
      <c r="A407" s="6"/>
      <c r="B407" s="6" t="s">
        <v>36</v>
      </c>
      <c r="C407" s="6">
        <v>634005</v>
      </c>
      <c r="D407" s="25" t="s">
        <v>144</v>
      </c>
      <c r="E407" s="83">
        <v>360</v>
      </c>
      <c r="F407" s="61">
        <v>360</v>
      </c>
    </row>
    <row r="408" spans="1:6" ht="12.75">
      <c r="A408" s="6"/>
      <c r="B408" s="6" t="s">
        <v>36</v>
      </c>
      <c r="C408" s="6">
        <v>635004</v>
      </c>
      <c r="D408" s="25" t="s">
        <v>219</v>
      </c>
      <c r="E408" s="83">
        <v>1298.92</v>
      </c>
      <c r="F408" s="61">
        <v>1300</v>
      </c>
    </row>
    <row r="409" spans="1:6" ht="12.75">
      <c r="A409" s="6"/>
      <c r="B409" s="6" t="s">
        <v>36</v>
      </c>
      <c r="C409" s="6">
        <v>635006</v>
      </c>
      <c r="D409" s="25" t="s">
        <v>191</v>
      </c>
      <c r="E409" s="81">
        <v>3610.22</v>
      </c>
      <c r="F409" s="61">
        <v>4950</v>
      </c>
    </row>
    <row r="410" spans="1:6" ht="12.75">
      <c r="A410" s="6"/>
      <c r="B410" s="6" t="s">
        <v>36</v>
      </c>
      <c r="C410" s="6">
        <v>636002</v>
      </c>
      <c r="D410" s="25" t="s">
        <v>453</v>
      </c>
      <c r="E410" s="83">
        <v>1450.45</v>
      </c>
      <c r="F410" s="61">
        <v>1550</v>
      </c>
    </row>
    <row r="411" spans="1:6" ht="12.75">
      <c r="A411" s="6"/>
      <c r="B411" s="6" t="s">
        <v>36</v>
      </c>
      <c r="C411" s="6">
        <v>636004</v>
      </c>
      <c r="D411" s="25" t="s">
        <v>535</v>
      </c>
      <c r="E411" s="83">
        <v>3240</v>
      </c>
      <c r="F411" s="61">
        <v>3808</v>
      </c>
    </row>
    <row r="412" spans="1:6" ht="12.75">
      <c r="A412" s="6"/>
      <c r="B412" s="6" t="s">
        <v>36</v>
      </c>
      <c r="C412" s="6">
        <v>637001</v>
      </c>
      <c r="D412" s="25" t="s">
        <v>67</v>
      </c>
      <c r="E412" s="83">
        <v>1682.4</v>
      </c>
      <c r="F412" s="61">
        <v>2000</v>
      </c>
    </row>
    <row r="413" spans="1:6" ht="12.75">
      <c r="A413" s="6"/>
      <c r="B413" s="6" t="s">
        <v>36</v>
      </c>
      <c r="C413" s="6">
        <v>637004</v>
      </c>
      <c r="D413" s="25" t="s">
        <v>135</v>
      </c>
      <c r="E413" s="81">
        <v>16052.18</v>
      </c>
      <c r="F413" s="61">
        <v>18330</v>
      </c>
    </row>
    <row r="414" spans="1:6" ht="12.75">
      <c r="A414" s="6"/>
      <c r="B414" s="6" t="s">
        <v>36</v>
      </c>
      <c r="C414" s="6">
        <v>637006</v>
      </c>
      <c r="D414" s="31" t="s">
        <v>238</v>
      </c>
      <c r="E414" s="83">
        <v>592.9</v>
      </c>
      <c r="F414" s="61">
        <v>870</v>
      </c>
    </row>
    <row r="415" spans="1:6" ht="12.75">
      <c r="A415" s="6"/>
      <c r="B415" s="6" t="s">
        <v>36</v>
      </c>
      <c r="C415" s="6">
        <v>637006</v>
      </c>
      <c r="D415" s="31" t="s">
        <v>357</v>
      </c>
      <c r="E415" s="81">
        <v>862.4</v>
      </c>
      <c r="F415" s="61">
        <v>900</v>
      </c>
    </row>
    <row r="416" spans="1:6" ht="12.75">
      <c r="A416" s="6"/>
      <c r="B416" s="6" t="s">
        <v>36</v>
      </c>
      <c r="C416" s="6">
        <v>637015</v>
      </c>
      <c r="D416" s="31" t="s">
        <v>239</v>
      </c>
      <c r="E416" s="81">
        <v>215.49</v>
      </c>
      <c r="F416" s="65">
        <v>220</v>
      </c>
    </row>
    <row r="417" spans="1:6" ht="12.75">
      <c r="A417" s="6"/>
      <c r="B417" s="6" t="s">
        <v>36</v>
      </c>
      <c r="C417" s="6">
        <v>637016</v>
      </c>
      <c r="D417" s="25" t="s">
        <v>40</v>
      </c>
      <c r="E417" s="83">
        <v>2903.63</v>
      </c>
      <c r="F417" s="61">
        <v>3800</v>
      </c>
    </row>
    <row r="418" spans="1:6" ht="12.75">
      <c r="A418" s="6"/>
      <c r="B418" s="6" t="s">
        <v>36</v>
      </c>
      <c r="C418" s="6">
        <v>637027</v>
      </c>
      <c r="D418" s="25" t="s">
        <v>195</v>
      </c>
      <c r="E418" s="83">
        <v>492</v>
      </c>
      <c r="F418" s="61">
        <v>500</v>
      </c>
    </row>
    <row r="419" spans="1:6" ht="12.75">
      <c r="A419" s="6"/>
      <c r="B419" s="6" t="s">
        <v>36</v>
      </c>
      <c r="C419" s="6">
        <v>637030</v>
      </c>
      <c r="D419" s="25" t="s">
        <v>521</v>
      </c>
      <c r="E419" s="83">
        <v>0</v>
      </c>
      <c r="F419" s="61">
        <v>0</v>
      </c>
    </row>
    <row r="420" spans="1:6" ht="12.75">
      <c r="A420" s="6"/>
      <c r="B420" s="6" t="s">
        <v>36</v>
      </c>
      <c r="C420" s="33">
        <v>642013</v>
      </c>
      <c r="D420" s="25" t="s">
        <v>499</v>
      </c>
      <c r="E420" s="83">
        <v>3057</v>
      </c>
      <c r="F420" s="61">
        <v>3100</v>
      </c>
    </row>
    <row r="421" spans="1:6" ht="12.75">
      <c r="A421" s="6"/>
      <c r="B421" s="6" t="s">
        <v>36</v>
      </c>
      <c r="C421" s="33">
        <v>642014</v>
      </c>
      <c r="D421" s="31" t="s">
        <v>506</v>
      </c>
      <c r="E421" s="105">
        <v>18019.97</v>
      </c>
      <c r="F421" s="61">
        <v>18300</v>
      </c>
    </row>
    <row r="422" spans="1:6" ht="12.75">
      <c r="A422" s="6"/>
      <c r="B422" s="6" t="s">
        <v>36</v>
      </c>
      <c r="C422" s="6">
        <v>642015</v>
      </c>
      <c r="D422" s="25" t="s">
        <v>310</v>
      </c>
      <c r="E422" s="83">
        <v>4050.92</v>
      </c>
      <c r="F422" s="61">
        <v>4300</v>
      </c>
    </row>
    <row r="423" spans="1:6" ht="12.75">
      <c r="A423" s="6"/>
      <c r="B423" s="6" t="s">
        <v>36</v>
      </c>
      <c r="C423" s="6">
        <v>714004</v>
      </c>
      <c r="D423" s="37" t="s">
        <v>536</v>
      </c>
      <c r="E423" s="93">
        <v>93420</v>
      </c>
      <c r="F423" s="74">
        <v>95000</v>
      </c>
    </row>
    <row r="424" spans="1:6" ht="12.75">
      <c r="A424" s="6"/>
      <c r="B424" s="6"/>
      <c r="C424" s="6"/>
      <c r="D424" s="37" t="s">
        <v>31</v>
      </c>
      <c r="E424" s="85">
        <f>SUM(E392:E423)</f>
        <v>574046.8700000001</v>
      </c>
      <c r="F424" s="68">
        <f>SUM(F392:F423)</f>
        <v>603736</v>
      </c>
    </row>
    <row r="425" spans="1:6" ht="12.75">
      <c r="A425" s="8" t="s">
        <v>240</v>
      </c>
      <c r="B425" s="6"/>
      <c r="C425" s="6"/>
      <c r="D425" s="30" t="s">
        <v>241</v>
      </c>
      <c r="E425" s="91"/>
      <c r="F425" s="61"/>
    </row>
    <row r="426" spans="1:6" ht="12.75">
      <c r="A426" s="6"/>
      <c r="B426" s="6" t="s">
        <v>36</v>
      </c>
      <c r="C426" s="6">
        <v>610</v>
      </c>
      <c r="D426" s="25" t="s">
        <v>39</v>
      </c>
      <c r="E426" s="103">
        <v>10953.1</v>
      </c>
      <c r="F426" s="61">
        <v>11600</v>
      </c>
    </row>
    <row r="427" spans="1:6" ht="12.75">
      <c r="A427" s="6"/>
      <c r="B427" s="6" t="s">
        <v>36</v>
      </c>
      <c r="C427" s="6">
        <v>620</v>
      </c>
      <c r="D427" s="25" t="s">
        <v>35</v>
      </c>
      <c r="E427" s="83">
        <v>4282.81</v>
      </c>
      <c r="F427" s="61">
        <v>4440</v>
      </c>
    </row>
    <row r="428" spans="1:6" ht="12.75">
      <c r="A428" s="6"/>
      <c r="B428" s="6" t="s">
        <v>36</v>
      </c>
      <c r="C428" s="6">
        <v>632005</v>
      </c>
      <c r="D428" s="25" t="s">
        <v>121</v>
      </c>
      <c r="E428" s="83">
        <v>167.59</v>
      </c>
      <c r="F428" s="65">
        <v>320</v>
      </c>
    </row>
    <row r="429" spans="1:6" ht="12.75">
      <c r="A429" s="6"/>
      <c r="B429" s="6" t="s">
        <v>36</v>
      </c>
      <c r="C429" s="36">
        <v>633006</v>
      </c>
      <c r="D429" s="37" t="s">
        <v>291</v>
      </c>
      <c r="E429" s="83">
        <v>1153.24</v>
      </c>
      <c r="F429" s="61">
        <v>3250</v>
      </c>
    </row>
    <row r="430" spans="1:6" ht="12.75">
      <c r="A430" s="6"/>
      <c r="B430" s="6" t="s">
        <v>36</v>
      </c>
      <c r="C430" s="6">
        <v>633010</v>
      </c>
      <c r="D430" s="25" t="s">
        <v>125</v>
      </c>
      <c r="E430" s="83">
        <v>162.4</v>
      </c>
      <c r="F430" s="61">
        <v>1170</v>
      </c>
    </row>
    <row r="431" spans="1:6" ht="12.75">
      <c r="A431" s="6"/>
      <c r="B431" s="6" t="s">
        <v>36</v>
      </c>
      <c r="C431" s="6">
        <v>637006</v>
      </c>
      <c r="D431" s="25" t="s">
        <v>357</v>
      </c>
      <c r="E431" s="83">
        <v>0</v>
      </c>
      <c r="F431" s="61">
        <v>115</v>
      </c>
    </row>
    <row r="432" spans="1:6" ht="12.75">
      <c r="A432" s="6"/>
      <c r="B432" s="6" t="s">
        <v>36</v>
      </c>
      <c r="C432" s="6">
        <v>637015</v>
      </c>
      <c r="D432" s="25" t="s">
        <v>242</v>
      </c>
      <c r="E432" s="83">
        <v>316.13</v>
      </c>
      <c r="F432" s="61">
        <v>320</v>
      </c>
    </row>
    <row r="433" spans="1:6" ht="12.75">
      <c r="A433" s="6"/>
      <c r="B433" s="6" t="s">
        <v>36</v>
      </c>
      <c r="C433" s="6">
        <v>637016</v>
      </c>
      <c r="D433" s="25" t="s">
        <v>40</v>
      </c>
      <c r="E433" s="83">
        <v>139.99</v>
      </c>
      <c r="F433" s="61">
        <v>180</v>
      </c>
    </row>
    <row r="434" spans="1:7" ht="12.75">
      <c r="A434" s="6"/>
      <c r="B434" s="6" t="s">
        <v>36</v>
      </c>
      <c r="C434" s="6">
        <v>642014</v>
      </c>
      <c r="D434" s="25" t="s">
        <v>506</v>
      </c>
      <c r="E434" s="103">
        <v>820.93</v>
      </c>
      <c r="F434" s="61">
        <v>800</v>
      </c>
      <c r="G434" s="38"/>
    </row>
    <row r="435" spans="1:6" ht="12.75">
      <c r="A435" s="6"/>
      <c r="B435" s="6" t="s">
        <v>36</v>
      </c>
      <c r="C435" s="6">
        <v>642015</v>
      </c>
      <c r="D435" s="25" t="s">
        <v>310</v>
      </c>
      <c r="E435" s="83">
        <v>169.56</v>
      </c>
      <c r="F435" s="61">
        <v>100</v>
      </c>
    </row>
    <row r="436" spans="1:6" ht="12.75">
      <c r="A436" s="14"/>
      <c r="B436" s="14"/>
      <c r="C436" s="14"/>
      <c r="D436" s="31" t="s">
        <v>31</v>
      </c>
      <c r="E436" s="85">
        <f>SUM(E426:E435)</f>
        <v>18165.750000000007</v>
      </c>
      <c r="F436" s="61">
        <f>SUM(F426:F435)</f>
        <v>22295</v>
      </c>
    </row>
    <row r="437" spans="1:6" ht="12.75">
      <c r="A437" s="8" t="s">
        <v>243</v>
      </c>
      <c r="B437" s="6"/>
      <c r="C437" s="6"/>
      <c r="D437" s="24" t="s">
        <v>244</v>
      </c>
      <c r="E437" s="82"/>
      <c r="F437" s="61"/>
    </row>
    <row r="438" spans="1:6" ht="12.75">
      <c r="A438" s="6"/>
      <c r="B438" s="6" t="s">
        <v>245</v>
      </c>
      <c r="C438" s="6">
        <v>632001</v>
      </c>
      <c r="D438" s="25" t="s">
        <v>246</v>
      </c>
      <c r="E438" s="83">
        <v>59660.36</v>
      </c>
      <c r="F438" s="61">
        <v>60180</v>
      </c>
    </row>
    <row r="439" spans="1:6" ht="12.75">
      <c r="A439" s="6"/>
      <c r="B439" s="6" t="s">
        <v>245</v>
      </c>
      <c r="C439" s="6">
        <v>633006</v>
      </c>
      <c r="D439" s="25" t="s">
        <v>123</v>
      </c>
      <c r="E439" s="83">
        <v>1597.62</v>
      </c>
      <c r="F439" s="61">
        <v>1600</v>
      </c>
    </row>
    <row r="440" spans="1:6" ht="12.75">
      <c r="A440" s="6"/>
      <c r="B440" s="6" t="s">
        <v>245</v>
      </c>
      <c r="C440" s="6">
        <v>635006</v>
      </c>
      <c r="D440" s="31" t="s">
        <v>247</v>
      </c>
      <c r="E440" s="83">
        <v>25223.44</v>
      </c>
      <c r="F440" s="61">
        <v>25358</v>
      </c>
    </row>
    <row r="441" spans="1:6" ht="12.75">
      <c r="A441" s="6"/>
      <c r="B441" s="6" t="s">
        <v>245</v>
      </c>
      <c r="C441" s="6">
        <v>636001</v>
      </c>
      <c r="D441" s="31" t="s">
        <v>593</v>
      </c>
      <c r="E441" s="83">
        <v>1973.4</v>
      </c>
      <c r="F441" s="61">
        <v>2000</v>
      </c>
    </row>
    <row r="442" spans="1:6" ht="12.75">
      <c r="A442" s="6"/>
      <c r="B442" s="6" t="s">
        <v>245</v>
      </c>
      <c r="C442" s="6">
        <v>637004</v>
      </c>
      <c r="D442" s="31" t="s">
        <v>563</v>
      </c>
      <c r="E442" s="83">
        <v>4885.25</v>
      </c>
      <c r="F442" s="61">
        <v>4942</v>
      </c>
    </row>
    <row r="443" spans="1:6" ht="12.75">
      <c r="A443" s="6"/>
      <c r="B443" s="6"/>
      <c r="C443" s="6"/>
      <c r="D443" s="37" t="s">
        <v>31</v>
      </c>
      <c r="E443" s="85">
        <f>SUM(E438:E442)</f>
        <v>93340.06999999999</v>
      </c>
      <c r="F443" s="61">
        <f>SUM(F438:F442)</f>
        <v>94080</v>
      </c>
    </row>
    <row r="444" spans="1:6" ht="12.75">
      <c r="A444" s="8" t="s">
        <v>248</v>
      </c>
      <c r="B444" s="6"/>
      <c r="C444" s="6"/>
      <c r="D444" s="27" t="s">
        <v>249</v>
      </c>
      <c r="E444" s="80"/>
      <c r="F444" s="61"/>
    </row>
    <row r="445" spans="1:6" ht="12.75">
      <c r="A445" s="8" t="s">
        <v>250</v>
      </c>
      <c r="B445" s="14"/>
      <c r="C445" s="6"/>
      <c r="D445" s="27" t="s">
        <v>251</v>
      </c>
      <c r="E445" s="80"/>
      <c r="F445" s="65"/>
    </row>
    <row r="446" spans="1:6" ht="12.75">
      <c r="A446" s="6"/>
      <c r="B446" s="14" t="s">
        <v>325</v>
      </c>
      <c r="C446" s="6">
        <v>713005</v>
      </c>
      <c r="D446" s="25" t="s">
        <v>252</v>
      </c>
      <c r="E446" s="83">
        <v>4123.27</v>
      </c>
      <c r="F446" s="61">
        <v>4500</v>
      </c>
    </row>
    <row r="447" spans="1:6" ht="12.75">
      <c r="A447" s="6"/>
      <c r="B447" s="6"/>
      <c r="C447" s="6"/>
      <c r="D447" s="25" t="s">
        <v>31</v>
      </c>
      <c r="E447" s="85">
        <f>SUM(E446:E446)</f>
        <v>4123.27</v>
      </c>
      <c r="F447" s="61">
        <f>SUM(F446:F446)</f>
        <v>4500</v>
      </c>
    </row>
    <row r="448" spans="1:6" ht="12.75">
      <c r="A448" s="8" t="s">
        <v>399</v>
      </c>
      <c r="B448" s="6"/>
      <c r="C448" s="6"/>
      <c r="D448" s="24" t="s">
        <v>400</v>
      </c>
      <c r="E448" s="82"/>
      <c r="F448" s="61"/>
    </row>
    <row r="449" spans="1:6" ht="12.75">
      <c r="A449" s="6"/>
      <c r="B449" s="14" t="s">
        <v>325</v>
      </c>
      <c r="C449" s="6">
        <v>635004</v>
      </c>
      <c r="D449" s="31" t="s">
        <v>295</v>
      </c>
      <c r="E449" s="81">
        <v>3838.8</v>
      </c>
      <c r="F449" s="61">
        <v>4000</v>
      </c>
    </row>
    <row r="450" spans="1:6" ht="12.75">
      <c r="A450" s="6"/>
      <c r="B450" s="6"/>
      <c r="C450" s="6"/>
      <c r="D450" s="25" t="s">
        <v>31</v>
      </c>
      <c r="E450" s="83">
        <f>SUM(E449)</f>
        <v>3838.8</v>
      </c>
      <c r="F450" s="61">
        <f>SUM(F449)</f>
        <v>4000</v>
      </c>
    </row>
    <row r="451" spans="1:6" ht="12.75">
      <c r="A451" s="8" t="s">
        <v>253</v>
      </c>
      <c r="B451" s="6"/>
      <c r="C451" s="6"/>
      <c r="D451" s="24" t="s">
        <v>254</v>
      </c>
      <c r="E451" s="82"/>
      <c r="F451" s="65"/>
    </row>
    <row r="452" spans="1:6" ht="12.75">
      <c r="A452" s="8"/>
      <c r="B452" s="6" t="s">
        <v>49</v>
      </c>
      <c r="C452" s="6">
        <v>633006</v>
      </c>
      <c r="D452" s="25" t="s">
        <v>291</v>
      </c>
      <c r="E452" s="83">
        <v>422.71</v>
      </c>
      <c r="F452" s="65">
        <v>1000</v>
      </c>
    </row>
    <row r="453" spans="1:6" ht="12.75">
      <c r="A453" s="6"/>
      <c r="B453" s="6" t="s">
        <v>49</v>
      </c>
      <c r="C453" s="6">
        <v>635006</v>
      </c>
      <c r="D453" s="25" t="s">
        <v>454</v>
      </c>
      <c r="E453" s="83">
        <v>231.68</v>
      </c>
      <c r="F453" s="61">
        <v>2130</v>
      </c>
    </row>
    <row r="454" spans="1:6" ht="12.75">
      <c r="A454" s="6"/>
      <c r="B454" s="6"/>
      <c r="C454" s="6"/>
      <c r="D454" s="25" t="s">
        <v>31</v>
      </c>
      <c r="E454" s="85">
        <f>SUM(E452:E453)</f>
        <v>654.39</v>
      </c>
      <c r="F454" s="61">
        <f>SUM(F452:F453)</f>
        <v>3130</v>
      </c>
    </row>
    <row r="455" spans="1:6" ht="12.75">
      <c r="A455" s="8" t="s">
        <v>255</v>
      </c>
      <c r="B455" s="6"/>
      <c r="C455" s="6"/>
      <c r="D455" s="24" t="s">
        <v>256</v>
      </c>
      <c r="E455" s="82"/>
      <c r="F455" s="61"/>
    </row>
    <row r="456" spans="1:6" ht="12.75">
      <c r="A456" s="6"/>
      <c r="B456" s="6" t="s">
        <v>257</v>
      </c>
      <c r="C456" s="6">
        <v>651002</v>
      </c>
      <c r="D456" s="25" t="s">
        <v>318</v>
      </c>
      <c r="E456" s="83">
        <v>8098.79</v>
      </c>
      <c r="F456" s="61">
        <v>8103</v>
      </c>
    </row>
    <row r="457" spans="1:6" ht="12.75">
      <c r="A457" s="6"/>
      <c r="B457" s="6" t="s">
        <v>257</v>
      </c>
      <c r="C457" s="6">
        <v>651003</v>
      </c>
      <c r="D457" s="25" t="s">
        <v>461</v>
      </c>
      <c r="E457" s="83">
        <v>6556.21</v>
      </c>
      <c r="F457" s="61">
        <v>6797</v>
      </c>
    </row>
    <row r="458" spans="1:6" ht="12.75">
      <c r="A458" s="6"/>
      <c r="B458" s="6" t="s">
        <v>257</v>
      </c>
      <c r="C458" s="6">
        <v>821005</v>
      </c>
      <c r="D458" s="25" t="s">
        <v>319</v>
      </c>
      <c r="E458" s="83">
        <v>169998.6</v>
      </c>
      <c r="F458" s="61">
        <v>172720</v>
      </c>
    </row>
    <row r="459" spans="1:6" ht="12.75">
      <c r="A459" s="6"/>
      <c r="B459" s="6" t="s">
        <v>257</v>
      </c>
      <c r="C459" s="6">
        <v>821007</v>
      </c>
      <c r="D459" s="25" t="s">
        <v>460</v>
      </c>
      <c r="E459" s="83">
        <v>59873.69</v>
      </c>
      <c r="F459" s="61">
        <v>59880</v>
      </c>
    </row>
    <row r="460" spans="1:6" ht="12.75">
      <c r="A460" s="6"/>
      <c r="B460" s="6"/>
      <c r="C460" s="6"/>
      <c r="D460" s="37" t="s">
        <v>31</v>
      </c>
      <c r="E460" s="85">
        <f>SUM(E456:E459)</f>
        <v>244527.29</v>
      </c>
      <c r="F460" s="61">
        <f>SUM(F456:F459)</f>
        <v>247500</v>
      </c>
    </row>
    <row r="461" spans="1:6" ht="12.75">
      <c r="A461" s="8" t="s">
        <v>258</v>
      </c>
      <c r="B461" s="8"/>
      <c r="C461" s="39"/>
      <c r="D461" s="24" t="s">
        <v>396</v>
      </c>
      <c r="E461" s="82"/>
      <c r="F461" s="67"/>
    </row>
    <row r="462" spans="1:7" ht="12.75">
      <c r="A462" s="8"/>
      <c r="B462" s="14" t="s">
        <v>36</v>
      </c>
      <c r="C462" s="36">
        <v>635006</v>
      </c>
      <c r="D462" s="25" t="s">
        <v>537</v>
      </c>
      <c r="E462" s="101">
        <v>0</v>
      </c>
      <c r="F462" s="76">
        <v>2500</v>
      </c>
      <c r="G462" s="54"/>
    </row>
    <row r="463" spans="1:6" ht="12.75">
      <c r="A463" s="6"/>
      <c r="B463" s="14" t="s">
        <v>36</v>
      </c>
      <c r="C463" s="14">
        <v>717001</v>
      </c>
      <c r="D463" s="31" t="s">
        <v>487</v>
      </c>
      <c r="E463" s="81">
        <v>0</v>
      </c>
      <c r="F463" s="61">
        <v>2800</v>
      </c>
    </row>
    <row r="464" spans="1:6" ht="12.75">
      <c r="A464" s="6"/>
      <c r="B464" s="14" t="s">
        <v>36</v>
      </c>
      <c r="C464" s="14">
        <v>717001</v>
      </c>
      <c r="D464" s="31" t="s">
        <v>494</v>
      </c>
      <c r="E464" s="81">
        <v>0</v>
      </c>
      <c r="F464" s="61">
        <v>485</v>
      </c>
    </row>
    <row r="465" spans="1:6" ht="12.75">
      <c r="A465" s="6"/>
      <c r="B465" s="14" t="s">
        <v>36</v>
      </c>
      <c r="C465" s="14">
        <v>717001</v>
      </c>
      <c r="D465" s="31" t="s">
        <v>597</v>
      </c>
      <c r="E465" s="81">
        <v>132272.38</v>
      </c>
      <c r="F465" s="61">
        <v>142000</v>
      </c>
    </row>
    <row r="466" spans="1:6" ht="12.75">
      <c r="A466" s="6"/>
      <c r="B466" s="6"/>
      <c r="C466" s="6"/>
      <c r="D466" s="37" t="s">
        <v>31</v>
      </c>
      <c r="E466" s="85">
        <f>SUM(E464:E465)</f>
        <v>132272.38</v>
      </c>
      <c r="F466" s="61">
        <f>SUM(F462:F465)</f>
        <v>147785</v>
      </c>
    </row>
    <row r="467" spans="1:6" ht="12.75">
      <c r="A467" s="8" t="s">
        <v>352</v>
      </c>
      <c r="B467" s="6"/>
      <c r="C467" s="36"/>
      <c r="D467" s="27" t="s">
        <v>353</v>
      </c>
      <c r="E467" s="80"/>
      <c r="F467" s="61"/>
    </row>
    <row r="468" spans="1:6" ht="12.75">
      <c r="A468" s="6"/>
      <c r="B468" s="14" t="s">
        <v>36</v>
      </c>
      <c r="C468" s="6">
        <v>630</v>
      </c>
      <c r="D468" s="25" t="s">
        <v>354</v>
      </c>
      <c r="E468" s="83">
        <v>0</v>
      </c>
      <c r="F468" s="61">
        <v>1512</v>
      </c>
    </row>
    <row r="469" spans="1:6" ht="12.75">
      <c r="A469" s="6"/>
      <c r="B469" s="14" t="s">
        <v>36</v>
      </c>
      <c r="C469" s="6">
        <v>710</v>
      </c>
      <c r="D469" s="25" t="s">
        <v>378</v>
      </c>
      <c r="E469" s="83">
        <v>1008</v>
      </c>
      <c r="F469" s="61">
        <v>2558</v>
      </c>
    </row>
    <row r="470" spans="1:6" ht="12.75">
      <c r="A470" s="6"/>
      <c r="B470" s="6"/>
      <c r="C470" s="6"/>
      <c r="D470" s="25" t="s">
        <v>351</v>
      </c>
      <c r="E470" s="85">
        <f>SUM(E468:E469)</f>
        <v>1008</v>
      </c>
      <c r="F470" s="61">
        <f>SUM(F468:F469)</f>
        <v>4070</v>
      </c>
    </row>
    <row r="471" spans="1:6" ht="12.75">
      <c r="A471" s="8" t="s">
        <v>259</v>
      </c>
      <c r="B471" s="8"/>
      <c r="C471" s="8"/>
      <c r="D471" s="24" t="s">
        <v>260</v>
      </c>
      <c r="E471" s="82"/>
      <c r="F471" s="65"/>
    </row>
    <row r="472" spans="1:6" ht="12.75">
      <c r="A472" s="8"/>
      <c r="B472" s="10" t="s">
        <v>261</v>
      </c>
      <c r="C472" s="6">
        <v>632001</v>
      </c>
      <c r="D472" s="25" t="s">
        <v>390</v>
      </c>
      <c r="E472" s="83">
        <v>4324.83</v>
      </c>
      <c r="F472" s="61">
        <v>4600</v>
      </c>
    </row>
    <row r="473" spans="1:6" ht="12.75">
      <c r="A473" s="8"/>
      <c r="B473" s="10" t="s">
        <v>261</v>
      </c>
      <c r="C473" s="6">
        <v>633006</v>
      </c>
      <c r="D473" s="25" t="s">
        <v>291</v>
      </c>
      <c r="E473" s="83">
        <v>374.8</v>
      </c>
      <c r="F473" s="61">
        <v>500</v>
      </c>
    </row>
    <row r="474" spans="1:6" ht="12.75">
      <c r="A474" s="8"/>
      <c r="B474" s="10" t="s">
        <v>261</v>
      </c>
      <c r="C474" s="6">
        <v>635006</v>
      </c>
      <c r="D474" s="25" t="s">
        <v>391</v>
      </c>
      <c r="E474" s="83">
        <v>14986.79</v>
      </c>
      <c r="F474" s="61">
        <v>20000</v>
      </c>
    </row>
    <row r="475" spans="1:6" ht="12.75">
      <c r="A475" s="6"/>
      <c r="B475" s="10" t="s">
        <v>261</v>
      </c>
      <c r="C475" s="6">
        <v>637004</v>
      </c>
      <c r="D475" s="25" t="s">
        <v>392</v>
      </c>
      <c r="E475" s="83">
        <v>6563.26</v>
      </c>
      <c r="F475" s="61">
        <v>7500</v>
      </c>
    </row>
    <row r="476" spans="1:6" ht="12.75">
      <c r="A476" s="6"/>
      <c r="B476" s="6"/>
      <c r="C476" s="6"/>
      <c r="D476" s="25" t="s">
        <v>31</v>
      </c>
      <c r="E476" s="85">
        <f>SUM(E472:E475)</f>
        <v>26249.68</v>
      </c>
      <c r="F476" s="61">
        <f>SUM(F472:F475)</f>
        <v>32600</v>
      </c>
    </row>
    <row r="477" spans="1:6" ht="12.75">
      <c r="A477" s="8" t="s">
        <v>317</v>
      </c>
      <c r="B477" s="6"/>
      <c r="C477" s="6"/>
      <c r="D477" s="24" t="s">
        <v>348</v>
      </c>
      <c r="E477" s="82"/>
      <c r="F477" s="61"/>
    </row>
    <row r="478" spans="1:6" ht="12.75">
      <c r="A478" s="8"/>
      <c r="B478" s="14" t="s">
        <v>36</v>
      </c>
      <c r="C478" s="6">
        <v>610</v>
      </c>
      <c r="D478" s="25" t="s">
        <v>39</v>
      </c>
      <c r="E478" s="103">
        <v>30895.89</v>
      </c>
      <c r="F478" s="65">
        <v>30600</v>
      </c>
    </row>
    <row r="479" spans="1:6" ht="12.75">
      <c r="A479" s="8"/>
      <c r="B479" s="14" t="s">
        <v>36</v>
      </c>
      <c r="C479" s="6">
        <v>620</v>
      </c>
      <c r="D479" s="25" t="s">
        <v>35</v>
      </c>
      <c r="E479" s="103">
        <v>10897.86</v>
      </c>
      <c r="F479" s="65">
        <v>11152</v>
      </c>
    </row>
    <row r="480" spans="1:6" ht="12.75">
      <c r="A480" s="8"/>
      <c r="B480" s="14" t="s">
        <v>36</v>
      </c>
      <c r="C480" s="6">
        <v>637016</v>
      </c>
      <c r="D480" s="25" t="s">
        <v>40</v>
      </c>
      <c r="E480" s="103">
        <v>378</v>
      </c>
      <c r="F480" s="65">
        <v>445</v>
      </c>
    </row>
    <row r="481" spans="1:6" ht="12.75">
      <c r="A481" s="8"/>
      <c r="B481" s="14" t="s">
        <v>36</v>
      </c>
      <c r="C481" s="6">
        <v>637037</v>
      </c>
      <c r="D481" s="25" t="s">
        <v>594</v>
      </c>
      <c r="E481" s="103">
        <v>54.89</v>
      </c>
      <c r="F481" s="65">
        <v>55</v>
      </c>
    </row>
    <row r="482" spans="1:6" ht="12.75">
      <c r="A482" s="8"/>
      <c r="B482" s="14" t="s">
        <v>36</v>
      </c>
      <c r="C482" s="14">
        <v>642014</v>
      </c>
      <c r="D482" s="31" t="s">
        <v>506</v>
      </c>
      <c r="E482" s="105">
        <v>1359.15</v>
      </c>
      <c r="F482" s="65">
        <v>2000</v>
      </c>
    </row>
    <row r="483" spans="1:6" ht="12.75">
      <c r="A483" s="8"/>
      <c r="B483" s="14" t="s">
        <v>36</v>
      </c>
      <c r="C483" s="6">
        <v>642015</v>
      </c>
      <c r="D483" s="25" t="s">
        <v>310</v>
      </c>
      <c r="E483" s="83">
        <v>105.18</v>
      </c>
      <c r="F483" s="65">
        <v>110</v>
      </c>
    </row>
    <row r="484" spans="1:6" ht="12.75">
      <c r="A484" s="8"/>
      <c r="B484" s="14"/>
      <c r="C484" s="6"/>
      <c r="D484" s="25" t="s">
        <v>31</v>
      </c>
      <c r="E484" s="85">
        <f>SUM(E478:E483)</f>
        <v>43690.97</v>
      </c>
      <c r="F484" s="61">
        <f>SUM(F478:F483)</f>
        <v>44362</v>
      </c>
    </row>
    <row r="485" spans="1:6" ht="12.75">
      <c r="A485" s="9" t="s">
        <v>466</v>
      </c>
      <c r="B485" s="14"/>
      <c r="C485" s="14"/>
      <c r="D485" s="27" t="s">
        <v>467</v>
      </c>
      <c r="E485" s="80"/>
      <c r="F485" s="61"/>
    </row>
    <row r="486" spans="1:6" ht="12.75">
      <c r="A486" s="6"/>
      <c r="B486" s="14" t="s">
        <v>469</v>
      </c>
      <c r="C486" s="6">
        <v>633006</v>
      </c>
      <c r="D486" s="25" t="s">
        <v>291</v>
      </c>
      <c r="E486" s="83">
        <v>171.9</v>
      </c>
      <c r="F486" s="61">
        <v>200</v>
      </c>
    </row>
    <row r="487" spans="1:7" ht="12.75">
      <c r="A487" s="6"/>
      <c r="B487" s="6"/>
      <c r="C487" s="6"/>
      <c r="D487" s="25" t="s">
        <v>31</v>
      </c>
      <c r="E487" s="83">
        <f>SUM(E486:E486)</f>
        <v>171.9</v>
      </c>
      <c r="F487" s="71">
        <f>SUM(F486:F486)</f>
        <v>200</v>
      </c>
      <c r="G487" s="54"/>
    </row>
    <row r="488" spans="1:6" ht="12.75">
      <c r="A488" s="11" t="s">
        <v>263</v>
      </c>
      <c r="B488" s="11"/>
      <c r="C488" s="11"/>
      <c r="D488" s="28" t="s">
        <v>264</v>
      </c>
      <c r="E488" s="92">
        <f>E491+E494+E509+E519+E530+E536+E553+E560</f>
        <v>1308671.9600000002</v>
      </c>
      <c r="F488" s="62">
        <f>F491+F494+F509+F519+F530+F536+F553+F560</f>
        <v>1307053</v>
      </c>
    </row>
    <row r="489" spans="1:6" ht="12.75">
      <c r="A489" s="8" t="s">
        <v>265</v>
      </c>
      <c r="B489" s="6"/>
      <c r="C489" s="6"/>
      <c r="D489" s="24" t="s">
        <v>266</v>
      </c>
      <c r="E489" s="82"/>
      <c r="F489" s="61"/>
    </row>
    <row r="490" spans="1:6" ht="12.75">
      <c r="A490" s="6"/>
      <c r="B490" s="6" t="s">
        <v>326</v>
      </c>
      <c r="C490" s="6">
        <v>637034</v>
      </c>
      <c r="D490" s="25" t="s">
        <v>345</v>
      </c>
      <c r="E490" s="83">
        <v>39648</v>
      </c>
      <c r="F490" s="61">
        <v>42000</v>
      </c>
    </row>
    <row r="491" spans="1:8" ht="12.75">
      <c r="A491" s="6"/>
      <c r="B491" s="6"/>
      <c r="C491" s="6"/>
      <c r="D491" s="37" t="s">
        <v>31</v>
      </c>
      <c r="E491" s="97">
        <f>SUM(E490:E490)</f>
        <v>39648</v>
      </c>
      <c r="F491" s="77">
        <f>SUM(F490:F490)</f>
        <v>42000</v>
      </c>
      <c r="H491" s="35"/>
    </row>
    <row r="492" spans="1:6" ht="12.75">
      <c r="A492" s="8" t="s">
        <v>267</v>
      </c>
      <c r="B492" s="6"/>
      <c r="C492" s="6"/>
      <c r="D492" s="27" t="s">
        <v>268</v>
      </c>
      <c r="E492" s="80"/>
      <c r="F492" s="65"/>
    </row>
    <row r="493" spans="1:6" ht="12.75">
      <c r="A493" s="6"/>
      <c r="B493" s="10" t="s">
        <v>323</v>
      </c>
      <c r="C493" s="6">
        <v>637005</v>
      </c>
      <c r="D493" s="25" t="s">
        <v>269</v>
      </c>
      <c r="E493" s="83">
        <v>46020.1</v>
      </c>
      <c r="F493" s="64">
        <v>47000</v>
      </c>
    </row>
    <row r="494" spans="1:6" ht="12.75">
      <c r="A494" s="6"/>
      <c r="B494" s="6"/>
      <c r="C494" s="6"/>
      <c r="D494" s="37" t="s">
        <v>31</v>
      </c>
      <c r="E494" s="97">
        <f>SUM(E493)</f>
        <v>46020.1</v>
      </c>
      <c r="F494" s="77">
        <f>SUM(F493)</f>
        <v>47000</v>
      </c>
    </row>
    <row r="495" spans="1:6" ht="12.75">
      <c r="A495" s="8" t="s">
        <v>270</v>
      </c>
      <c r="B495" s="6"/>
      <c r="C495" s="6"/>
      <c r="D495" s="27" t="s">
        <v>271</v>
      </c>
      <c r="E495" s="80"/>
      <c r="F495" s="64"/>
    </row>
    <row r="496" spans="1:6" ht="12.75">
      <c r="A496" s="6"/>
      <c r="B496" s="6" t="s">
        <v>323</v>
      </c>
      <c r="C496" s="6">
        <v>610</v>
      </c>
      <c r="D496" s="25" t="s">
        <v>39</v>
      </c>
      <c r="E496" s="83">
        <v>3186.82</v>
      </c>
      <c r="F496" s="61">
        <v>3300</v>
      </c>
    </row>
    <row r="497" spans="1:6" ht="12.75">
      <c r="A497" s="6"/>
      <c r="B497" s="6" t="s">
        <v>323</v>
      </c>
      <c r="C497" s="6">
        <v>620</v>
      </c>
      <c r="D497" s="25" t="s">
        <v>35</v>
      </c>
      <c r="E497" s="83">
        <v>1237.44</v>
      </c>
      <c r="F497" s="61">
        <v>1850</v>
      </c>
    </row>
    <row r="498" spans="1:6" ht="12.75">
      <c r="A498" s="6"/>
      <c r="B498" s="6" t="s">
        <v>323</v>
      </c>
      <c r="C498" s="6">
        <v>632001</v>
      </c>
      <c r="D498" s="25" t="s">
        <v>132</v>
      </c>
      <c r="E498" s="83">
        <v>6992.62</v>
      </c>
      <c r="F498" s="61">
        <v>8500</v>
      </c>
    </row>
    <row r="499" spans="1:6" ht="12.75">
      <c r="A499" s="6"/>
      <c r="B499" s="6" t="s">
        <v>323</v>
      </c>
      <c r="C499" s="6">
        <v>632002</v>
      </c>
      <c r="D499" s="25" t="s">
        <v>162</v>
      </c>
      <c r="E499" s="83">
        <v>272.86</v>
      </c>
      <c r="F499" s="61">
        <v>595</v>
      </c>
    </row>
    <row r="500" spans="1:6" ht="12.75">
      <c r="A500" s="6"/>
      <c r="B500" s="6" t="s">
        <v>323</v>
      </c>
      <c r="C500" s="6">
        <v>632005</v>
      </c>
      <c r="D500" s="25" t="s">
        <v>121</v>
      </c>
      <c r="E500" s="83">
        <v>221.01</v>
      </c>
      <c r="F500" s="61">
        <v>225</v>
      </c>
    </row>
    <row r="501" spans="1:6" ht="12.75">
      <c r="A501" s="6"/>
      <c r="B501" s="6" t="s">
        <v>323</v>
      </c>
      <c r="C501" s="6">
        <v>633006</v>
      </c>
      <c r="D501" s="25" t="s">
        <v>123</v>
      </c>
      <c r="E501" s="83">
        <v>99.75</v>
      </c>
      <c r="F501" s="61">
        <v>300</v>
      </c>
    </row>
    <row r="502" spans="1:6" ht="12.75">
      <c r="A502" s="6"/>
      <c r="B502" s="6" t="s">
        <v>323</v>
      </c>
      <c r="C502" s="14">
        <v>633009</v>
      </c>
      <c r="D502" s="31" t="s">
        <v>86</v>
      </c>
      <c r="E502" s="81">
        <v>869.51</v>
      </c>
      <c r="F502" s="61">
        <v>900</v>
      </c>
    </row>
    <row r="503" spans="1:6" ht="12.75">
      <c r="A503" s="6"/>
      <c r="B503" s="6" t="s">
        <v>323</v>
      </c>
      <c r="C503" s="6">
        <v>634004</v>
      </c>
      <c r="D503" s="25" t="s">
        <v>190</v>
      </c>
      <c r="E503" s="83">
        <v>0</v>
      </c>
      <c r="F503" s="61">
        <v>140</v>
      </c>
    </row>
    <row r="504" spans="1:6" ht="12.75">
      <c r="A504" s="6"/>
      <c r="B504" s="6" t="s">
        <v>323</v>
      </c>
      <c r="C504" s="14">
        <v>635006</v>
      </c>
      <c r="D504" s="31" t="s">
        <v>72</v>
      </c>
      <c r="E504" s="81">
        <v>0</v>
      </c>
      <c r="F504" s="61">
        <v>50</v>
      </c>
    </row>
    <row r="505" spans="1:6" ht="12.75">
      <c r="A505" s="6"/>
      <c r="B505" s="6" t="s">
        <v>323</v>
      </c>
      <c r="C505" s="14">
        <v>637002</v>
      </c>
      <c r="D505" s="31" t="s">
        <v>368</v>
      </c>
      <c r="E505" s="81">
        <v>1205.35</v>
      </c>
      <c r="F505" s="61">
        <v>1213</v>
      </c>
    </row>
    <row r="506" spans="1:6" ht="12.75">
      <c r="A506" s="6"/>
      <c r="B506" s="6" t="s">
        <v>323</v>
      </c>
      <c r="C506" s="14">
        <v>637004</v>
      </c>
      <c r="D506" s="31" t="s">
        <v>329</v>
      </c>
      <c r="E506" s="81">
        <v>231</v>
      </c>
      <c r="F506" s="61">
        <v>347</v>
      </c>
    </row>
    <row r="507" spans="1:6" ht="12.75">
      <c r="A507" s="6"/>
      <c r="B507" s="6" t="s">
        <v>323</v>
      </c>
      <c r="C507" s="14">
        <v>637016</v>
      </c>
      <c r="D507" s="25" t="s">
        <v>40</v>
      </c>
      <c r="E507" s="83">
        <v>40.87</v>
      </c>
      <c r="F507" s="61">
        <v>50</v>
      </c>
    </row>
    <row r="508" spans="1:6" ht="12.75">
      <c r="A508" s="6"/>
      <c r="B508" s="6" t="s">
        <v>323</v>
      </c>
      <c r="C508" s="14">
        <v>637027</v>
      </c>
      <c r="D508" s="31" t="s">
        <v>195</v>
      </c>
      <c r="E508" s="81">
        <v>2020.7</v>
      </c>
      <c r="F508" s="61">
        <v>2030</v>
      </c>
    </row>
    <row r="509" spans="1:6" ht="12.75">
      <c r="A509" s="6"/>
      <c r="B509" s="6"/>
      <c r="C509" s="6"/>
      <c r="D509" s="37" t="s">
        <v>31</v>
      </c>
      <c r="E509" s="85">
        <f>SUM(E496:E508)</f>
        <v>16377.930000000004</v>
      </c>
      <c r="F509" s="61">
        <f>SUM(F496:F508)</f>
        <v>19500</v>
      </c>
    </row>
    <row r="510" spans="1:6" ht="12.75">
      <c r="A510" s="8" t="s">
        <v>272</v>
      </c>
      <c r="B510" s="6"/>
      <c r="C510" s="6"/>
      <c r="D510" s="24" t="s">
        <v>273</v>
      </c>
      <c r="E510" s="82"/>
      <c r="F510" s="61"/>
    </row>
    <row r="511" spans="1:6" ht="12.75">
      <c r="A511" s="8"/>
      <c r="B511" s="6" t="s">
        <v>327</v>
      </c>
      <c r="C511" s="6">
        <v>637037</v>
      </c>
      <c r="D511" s="25" t="s">
        <v>346</v>
      </c>
      <c r="E511" s="83">
        <v>5456.62</v>
      </c>
      <c r="F511" s="61">
        <v>5457</v>
      </c>
    </row>
    <row r="512" spans="1:6" ht="12.75">
      <c r="A512" s="6"/>
      <c r="B512" s="6" t="s">
        <v>327</v>
      </c>
      <c r="C512" s="6">
        <v>642026</v>
      </c>
      <c r="D512" s="25" t="s">
        <v>495</v>
      </c>
      <c r="E512" s="83">
        <v>777.7</v>
      </c>
      <c r="F512" s="61">
        <v>1000</v>
      </c>
    </row>
    <row r="513" spans="1:6" ht="12.75">
      <c r="A513" s="6"/>
      <c r="B513" s="6"/>
      <c r="C513" s="6"/>
      <c r="D513" s="31" t="s">
        <v>274</v>
      </c>
      <c r="E513" s="81"/>
      <c r="F513" s="61"/>
    </row>
    <row r="514" spans="1:6" ht="12.75">
      <c r="A514" s="6"/>
      <c r="B514" s="6"/>
      <c r="C514" s="6"/>
      <c r="D514" s="31" t="s">
        <v>275</v>
      </c>
      <c r="E514" s="81">
        <v>1423.58</v>
      </c>
      <c r="F514" s="61">
        <v>1700</v>
      </c>
    </row>
    <row r="515" spans="1:6" ht="12.75">
      <c r="A515" s="6"/>
      <c r="B515" s="6"/>
      <c r="C515" s="6"/>
      <c r="D515" s="31" t="s">
        <v>303</v>
      </c>
      <c r="E515" s="81">
        <v>16.6</v>
      </c>
      <c r="F515" s="61">
        <v>500</v>
      </c>
    </row>
    <row r="516" spans="1:6" ht="12.75">
      <c r="A516" s="6"/>
      <c r="B516" s="6"/>
      <c r="C516" s="6"/>
      <c r="D516" s="31" t="s">
        <v>276</v>
      </c>
      <c r="E516" s="81">
        <v>1755.4</v>
      </c>
      <c r="F516" s="61">
        <v>2000</v>
      </c>
    </row>
    <row r="517" spans="1:6" ht="12.75">
      <c r="A517" s="6"/>
      <c r="B517" s="6"/>
      <c r="C517" s="6"/>
      <c r="D517" s="31" t="s">
        <v>574</v>
      </c>
      <c r="E517" s="81">
        <v>69.3</v>
      </c>
      <c r="F517" s="61">
        <v>70</v>
      </c>
    </row>
    <row r="518" spans="1:6" ht="12.75">
      <c r="A518" s="6"/>
      <c r="B518" s="6"/>
      <c r="C518" s="6"/>
      <c r="D518" s="31" t="s">
        <v>302</v>
      </c>
      <c r="E518" s="81"/>
      <c r="F518" s="61">
        <v>100</v>
      </c>
    </row>
    <row r="519" spans="1:6" ht="12.75">
      <c r="A519" s="6"/>
      <c r="B519" s="6"/>
      <c r="C519" s="6"/>
      <c r="D519" s="37" t="s">
        <v>31</v>
      </c>
      <c r="E519" s="93">
        <f>SUM(E511:E518)</f>
        <v>9499.199999999999</v>
      </c>
      <c r="F519" s="74">
        <f>SUM(F511:F518)</f>
        <v>10827</v>
      </c>
    </row>
    <row r="520" spans="1:8" ht="12.75">
      <c r="A520" s="8" t="s">
        <v>277</v>
      </c>
      <c r="B520" s="6"/>
      <c r="C520" s="6"/>
      <c r="D520" s="27" t="s">
        <v>395</v>
      </c>
      <c r="E520" s="80"/>
      <c r="F520" s="61"/>
      <c r="H520" s="58"/>
    </row>
    <row r="521" spans="1:6" ht="12.75">
      <c r="A521" s="6"/>
      <c r="B521" s="6"/>
      <c r="C521" s="6"/>
      <c r="D521" s="31" t="s">
        <v>278</v>
      </c>
      <c r="E521" s="81">
        <v>369958.68</v>
      </c>
      <c r="F521" s="78">
        <v>349916</v>
      </c>
    </row>
    <row r="522" spans="1:6" ht="12.75">
      <c r="A522" s="6"/>
      <c r="B522" s="6"/>
      <c r="C522" s="6"/>
      <c r="D522" s="31" t="s">
        <v>456</v>
      </c>
      <c r="E522" s="81">
        <v>55000</v>
      </c>
      <c r="F522" s="78">
        <v>55000</v>
      </c>
    </row>
    <row r="523" spans="1:6" ht="12.75">
      <c r="A523" s="6"/>
      <c r="B523" s="6"/>
      <c r="C523" s="6"/>
      <c r="D523" s="31" t="s">
        <v>455</v>
      </c>
      <c r="E523" s="81">
        <v>603528.73</v>
      </c>
      <c r="F523" s="65">
        <v>603528</v>
      </c>
    </row>
    <row r="524" spans="1:6" ht="12.75">
      <c r="A524" s="6"/>
      <c r="B524" s="6"/>
      <c r="C524" s="6"/>
      <c r="D524" s="25" t="s">
        <v>547</v>
      </c>
      <c r="E524" s="101">
        <v>13672.14</v>
      </c>
      <c r="F524" s="65">
        <v>13672</v>
      </c>
    </row>
    <row r="525" spans="1:6" ht="12.75">
      <c r="A525" s="6"/>
      <c r="B525" s="6" t="s">
        <v>328</v>
      </c>
      <c r="C525" s="6">
        <v>620</v>
      </c>
      <c r="D525" s="31" t="s">
        <v>35</v>
      </c>
      <c r="E525" s="81">
        <v>211.3</v>
      </c>
      <c r="F525" s="65">
        <v>350</v>
      </c>
    </row>
    <row r="526" spans="1:6" ht="12.75">
      <c r="A526" s="6"/>
      <c r="B526" s="6" t="s">
        <v>328</v>
      </c>
      <c r="C526" s="14">
        <v>637004</v>
      </c>
      <c r="D526" s="25" t="s">
        <v>457</v>
      </c>
      <c r="E526" s="83">
        <v>42</v>
      </c>
      <c r="F526" s="61">
        <v>200</v>
      </c>
    </row>
    <row r="527" spans="1:6" ht="12.75">
      <c r="A527" s="6"/>
      <c r="B527" s="6" t="s">
        <v>328</v>
      </c>
      <c r="C527" s="6">
        <v>637027</v>
      </c>
      <c r="D527" s="31" t="s">
        <v>279</v>
      </c>
      <c r="E527" s="81">
        <v>605</v>
      </c>
      <c r="F527" s="61">
        <v>1000</v>
      </c>
    </row>
    <row r="528" spans="1:6" ht="12.75">
      <c r="A528" s="6"/>
      <c r="B528" s="6" t="s">
        <v>328</v>
      </c>
      <c r="C528" s="14">
        <v>637037</v>
      </c>
      <c r="D528" s="31" t="s">
        <v>346</v>
      </c>
      <c r="E528" s="81"/>
      <c r="F528" s="61"/>
    </row>
    <row r="529" spans="1:6" ht="12.75">
      <c r="A529" s="6"/>
      <c r="B529" s="6" t="s">
        <v>328</v>
      </c>
      <c r="C529" s="14">
        <v>717002</v>
      </c>
      <c r="D529" s="25" t="s">
        <v>468</v>
      </c>
      <c r="E529" s="83">
        <v>84125.5</v>
      </c>
      <c r="F529" s="61">
        <v>84435</v>
      </c>
    </row>
    <row r="530" spans="1:6" ht="12.75">
      <c r="A530" s="6"/>
      <c r="B530" s="6"/>
      <c r="C530" s="6"/>
      <c r="D530" s="25" t="s">
        <v>31</v>
      </c>
      <c r="E530" s="85">
        <f>SUM(E521:E529)</f>
        <v>1127143.35</v>
      </c>
      <c r="F530" s="61">
        <f>SUM(F521:F529)</f>
        <v>1108101</v>
      </c>
    </row>
    <row r="531" spans="1:6" ht="12.75">
      <c r="A531" s="8" t="s">
        <v>280</v>
      </c>
      <c r="B531" s="8"/>
      <c r="C531" s="8"/>
      <c r="D531" s="24" t="s">
        <v>281</v>
      </c>
      <c r="E531" s="82"/>
      <c r="F531" s="61"/>
    </row>
    <row r="532" spans="1:6" ht="12.75">
      <c r="A532" s="6"/>
      <c r="B532" s="10" t="s">
        <v>323</v>
      </c>
      <c r="C532" s="10">
        <v>637005</v>
      </c>
      <c r="D532" s="29" t="s">
        <v>282</v>
      </c>
      <c r="E532" s="89">
        <v>869.86</v>
      </c>
      <c r="F532" s="61">
        <v>1200</v>
      </c>
    </row>
    <row r="533" spans="1:6" ht="12.75">
      <c r="A533" s="6"/>
      <c r="B533" s="10" t="s">
        <v>323</v>
      </c>
      <c r="C533" s="10">
        <v>637005</v>
      </c>
      <c r="D533" s="29" t="s">
        <v>566</v>
      </c>
      <c r="E533" s="89">
        <v>300</v>
      </c>
      <c r="F533" s="61">
        <v>300</v>
      </c>
    </row>
    <row r="534" spans="1:6" ht="12.75">
      <c r="A534" s="6"/>
      <c r="B534" s="10" t="s">
        <v>323</v>
      </c>
      <c r="C534" s="10">
        <v>637005</v>
      </c>
      <c r="D534" s="29" t="s">
        <v>283</v>
      </c>
      <c r="E534" s="89">
        <v>399</v>
      </c>
      <c r="F534" s="61">
        <v>500</v>
      </c>
    </row>
    <row r="535" spans="1:6" ht="12.75">
      <c r="A535" s="6"/>
      <c r="B535" s="10" t="s">
        <v>327</v>
      </c>
      <c r="C535" s="10">
        <v>642027</v>
      </c>
      <c r="D535" s="29" t="s">
        <v>538</v>
      </c>
      <c r="E535" s="89">
        <v>0</v>
      </c>
      <c r="F535" s="61">
        <v>300</v>
      </c>
    </row>
    <row r="536" spans="1:6" ht="12.75">
      <c r="A536" s="6"/>
      <c r="B536" s="10"/>
      <c r="C536" s="10"/>
      <c r="D536" s="25" t="s">
        <v>31</v>
      </c>
      <c r="E536" s="85">
        <f>SUM(E532:E535)</f>
        <v>1568.8600000000001</v>
      </c>
      <c r="F536" s="61">
        <f>SUM(F532:F535)</f>
        <v>2300</v>
      </c>
    </row>
    <row r="537" spans="1:6" ht="12.75">
      <c r="A537" s="8" t="s">
        <v>284</v>
      </c>
      <c r="B537" s="10"/>
      <c r="C537" s="10"/>
      <c r="D537" s="24" t="s">
        <v>394</v>
      </c>
      <c r="E537" s="82"/>
      <c r="F537" s="61"/>
    </row>
    <row r="538" spans="1:6" ht="12.75">
      <c r="A538" s="6"/>
      <c r="B538" s="10" t="s">
        <v>322</v>
      </c>
      <c r="C538" s="6">
        <v>610</v>
      </c>
      <c r="D538" s="25" t="s">
        <v>39</v>
      </c>
      <c r="E538" s="103">
        <v>42409.32</v>
      </c>
      <c r="F538" s="61">
        <v>44000</v>
      </c>
    </row>
    <row r="539" spans="1:6" ht="12.75">
      <c r="A539" s="6"/>
      <c r="B539" s="10" t="s">
        <v>322</v>
      </c>
      <c r="C539" s="6">
        <v>620</v>
      </c>
      <c r="D539" s="25" t="s">
        <v>35</v>
      </c>
      <c r="E539" s="83">
        <v>15878.39</v>
      </c>
      <c r="F539" s="65">
        <v>16900</v>
      </c>
    </row>
    <row r="540" spans="1:6" ht="12.75">
      <c r="A540" s="6"/>
      <c r="B540" s="10" t="s">
        <v>322</v>
      </c>
      <c r="C540" s="6">
        <v>632005</v>
      </c>
      <c r="D540" s="25" t="s">
        <v>121</v>
      </c>
      <c r="E540" s="83">
        <v>374.5</v>
      </c>
      <c r="F540" s="65">
        <v>550</v>
      </c>
    </row>
    <row r="541" spans="1:6" ht="12.75">
      <c r="A541" s="6"/>
      <c r="B541" s="10" t="s">
        <v>322</v>
      </c>
      <c r="C541" s="6">
        <v>633002</v>
      </c>
      <c r="D541" s="25" t="s">
        <v>371</v>
      </c>
      <c r="E541" s="83">
        <v>294</v>
      </c>
      <c r="F541" s="65">
        <v>300</v>
      </c>
    </row>
    <row r="542" spans="1:6" ht="12.75">
      <c r="A542" s="6"/>
      <c r="B542" s="10" t="s">
        <v>322</v>
      </c>
      <c r="C542" s="6">
        <v>633006</v>
      </c>
      <c r="D542" s="25" t="s">
        <v>123</v>
      </c>
      <c r="E542" s="83">
        <v>384.27</v>
      </c>
      <c r="F542" s="65">
        <v>390</v>
      </c>
    </row>
    <row r="543" spans="1:6" ht="12.75">
      <c r="A543" s="6"/>
      <c r="B543" s="10" t="s">
        <v>322</v>
      </c>
      <c r="C543" s="6">
        <v>633010</v>
      </c>
      <c r="D543" s="25" t="s">
        <v>343</v>
      </c>
      <c r="E543" s="83">
        <v>1294.53</v>
      </c>
      <c r="F543" s="65">
        <v>1300</v>
      </c>
    </row>
    <row r="544" spans="1:6" ht="12.75">
      <c r="A544" s="6"/>
      <c r="B544" s="10" t="s">
        <v>322</v>
      </c>
      <c r="C544" s="6">
        <v>634001</v>
      </c>
      <c r="D544" s="25" t="s">
        <v>106</v>
      </c>
      <c r="E544" s="83">
        <v>576.81</v>
      </c>
      <c r="F544" s="65">
        <v>900</v>
      </c>
    </row>
    <row r="545" spans="1:6" ht="12.75">
      <c r="A545" s="6"/>
      <c r="B545" s="10" t="s">
        <v>322</v>
      </c>
      <c r="C545" s="6">
        <v>634002</v>
      </c>
      <c r="D545" s="25" t="s">
        <v>107</v>
      </c>
      <c r="E545" s="83">
        <v>300.9</v>
      </c>
      <c r="F545" s="65">
        <v>526</v>
      </c>
    </row>
    <row r="546" spans="1:6" ht="12.75">
      <c r="A546" s="6"/>
      <c r="B546" s="10" t="s">
        <v>322</v>
      </c>
      <c r="C546" s="6">
        <v>637001</v>
      </c>
      <c r="D546" s="25" t="s">
        <v>314</v>
      </c>
      <c r="E546" s="83">
        <v>0</v>
      </c>
      <c r="F546" s="65">
        <v>50</v>
      </c>
    </row>
    <row r="547" spans="1:6" ht="12.75">
      <c r="A547" s="6"/>
      <c r="B547" s="10" t="s">
        <v>322</v>
      </c>
      <c r="C547" s="6">
        <v>637004</v>
      </c>
      <c r="D547" s="25" t="s">
        <v>135</v>
      </c>
      <c r="E547" s="83">
        <v>43</v>
      </c>
      <c r="F547" s="65">
        <v>100</v>
      </c>
    </row>
    <row r="548" spans="1:6" ht="12.75">
      <c r="A548" s="6"/>
      <c r="B548" s="10" t="s">
        <v>322</v>
      </c>
      <c r="C548" s="6">
        <v>637006</v>
      </c>
      <c r="D548" s="25" t="s">
        <v>357</v>
      </c>
      <c r="E548" s="83">
        <v>163.9</v>
      </c>
      <c r="F548" s="65">
        <v>200</v>
      </c>
    </row>
    <row r="549" spans="1:6" ht="12.75">
      <c r="A549" s="6"/>
      <c r="B549" s="10" t="s">
        <v>322</v>
      </c>
      <c r="C549" s="6">
        <v>637014</v>
      </c>
      <c r="D549" s="25" t="s">
        <v>539</v>
      </c>
      <c r="E549" s="83">
        <v>0</v>
      </c>
      <c r="F549" s="65">
        <v>109</v>
      </c>
    </row>
    <row r="550" spans="1:6" ht="12.75">
      <c r="A550" s="6"/>
      <c r="B550" s="10" t="s">
        <v>322</v>
      </c>
      <c r="C550" s="6">
        <v>637016</v>
      </c>
      <c r="D550" s="25" t="s">
        <v>40</v>
      </c>
      <c r="E550" s="83">
        <v>536.93</v>
      </c>
      <c r="F550" s="65">
        <v>700</v>
      </c>
    </row>
    <row r="551" spans="1:6" ht="12.75">
      <c r="A551" s="6"/>
      <c r="B551" s="10" t="s">
        <v>322</v>
      </c>
      <c r="C551" s="6">
        <v>642014</v>
      </c>
      <c r="D551" s="31" t="s">
        <v>506</v>
      </c>
      <c r="E551" s="105">
        <v>2697.92</v>
      </c>
      <c r="F551" s="65">
        <v>2900</v>
      </c>
    </row>
    <row r="552" spans="1:6" ht="12.75">
      <c r="A552" s="6"/>
      <c r="B552" s="10" t="s">
        <v>322</v>
      </c>
      <c r="C552" s="6">
        <v>642015</v>
      </c>
      <c r="D552" s="25" t="s">
        <v>310</v>
      </c>
      <c r="E552" s="83">
        <v>376.05</v>
      </c>
      <c r="F552" s="65">
        <v>400</v>
      </c>
    </row>
    <row r="553" spans="1:6" ht="12.75">
      <c r="A553" s="6"/>
      <c r="B553" s="6"/>
      <c r="C553" s="6"/>
      <c r="D553" s="25" t="s">
        <v>31</v>
      </c>
      <c r="E553" s="81">
        <f>SUM(E538:E552)</f>
        <v>65330.52</v>
      </c>
      <c r="F553" s="65">
        <f>SUM(F538:F552)</f>
        <v>69325</v>
      </c>
    </row>
    <row r="554" spans="1:6" ht="12.75">
      <c r="A554" s="8" t="s">
        <v>358</v>
      </c>
      <c r="B554" s="17"/>
      <c r="C554" s="6"/>
      <c r="D554" s="27" t="s">
        <v>493</v>
      </c>
      <c r="E554" s="80"/>
      <c r="F554" s="65"/>
    </row>
    <row r="555" spans="1:6" ht="12.75">
      <c r="A555" s="8"/>
      <c r="B555" s="6" t="s">
        <v>327</v>
      </c>
      <c r="C555" s="6">
        <v>620</v>
      </c>
      <c r="D555" s="32" t="s">
        <v>35</v>
      </c>
      <c r="E555" s="83"/>
      <c r="F555" s="65"/>
    </row>
    <row r="556" spans="1:6" ht="12.75">
      <c r="A556" s="8"/>
      <c r="B556" s="6" t="s">
        <v>327</v>
      </c>
      <c r="C556" s="6">
        <v>633006</v>
      </c>
      <c r="D556" s="32" t="s">
        <v>518</v>
      </c>
      <c r="E556" s="83"/>
      <c r="F556" s="65">
        <v>2000</v>
      </c>
    </row>
    <row r="557" spans="1:6" ht="12.75">
      <c r="A557" s="8"/>
      <c r="B557" s="6" t="s">
        <v>327</v>
      </c>
      <c r="C557" s="6">
        <v>633006</v>
      </c>
      <c r="D557" s="32" t="s">
        <v>510</v>
      </c>
      <c r="E557" s="83"/>
      <c r="F557" s="65">
        <v>2000</v>
      </c>
    </row>
    <row r="558" spans="1:6" ht="12.75">
      <c r="A558" s="8"/>
      <c r="B558" s="6" t="s">
        <v>327</v>
      </c>
      <c r="C558" s="6">
        <v>637005</v>
      </c>
      <c r="D558" s="32" t="s">
        <v>509</v>
      </c>
      <c r="E558" s="83">
        <v>3084</v>
      </c>
      <c r="F558" s="65">
        <v>4000</v>
      </c>
    </row>
    <row r="559" spans="1:6" ht="12.75">
      <c r="A559" s="6"/>
      <c r="B559" s="6" t="s">
        <v>327</v>
      </c>
      <c r="C559" s="6">
        <v>637027</v>
      </c>
      <c r="D559" s="32" t="s">
        <v>195</v>
      </c>
      <c r="E559" s="83"/>
      <c r="F559" s="65">
        <v>0</v>
      </c>
    </row>
    <row r="560" spans="1:6" ht="12.75">
      <c r="A560" s="6"/>
      <c r="B560" s="18"/>
      <c r="C560" s="6"/>
      <c r="D560" s="37" t="s">
        <v>31</v>
      </c>
      <c r="E560" s="81">
        <f>SUM(E555:E559)</f>
        <v>3084</v>
      </c>
      <c r="F560" s="65">
        <f>SUM(F555:F559)</f>
        <v>8000</v>
      </c>
    </row>
    <row r="561" spans="1:6" ht="12.75">
      <c r="A561" s="11" t="s">
        <v>285</v>
      </c>
      <c r="B561" s="11"/>
      <c r="C561" s="11"/>
      <c r="D561" s="28" t="s">
        <v>286</v>
      </c>
      <c r="E561" s="90">
        <f>E609+E613</f>
        <v>1018991.85</v>
      </c>
      <c r="F561" s="69">
        <f>F609+F613</f>
        <v>1085938</v>
      </c>
    </row>
    <row r="562" spans="1:6" ht="12.75">
      <c r="A562" s="8" t="s">
        <v>287</v>
      </c>
      <c r="B562" s="6"/>
      <c r="C562" s="6"/>
      <c r="D562" s="24" t="s">
        <v>288</v>
      </c>
      <c r="E562" s="82"/>
      <c r="F562" s="65"/>
    </row>
    <row r="563" spans="1:6" ht="12.75">
      <c r="A563" s="6"/>
      <c r="B563" s="6" t="s">
        <v>321</v>
      </c>
      <c r="C563" s="6">
        <v>610</v>
      </c>
      <c r="D563" s="25" t="s">
        <v>39</v>
      </c>
      <c r="E563" s="103">
        <v>499566.18</v>
      </c>
      <c r="F563" s="65">
        <v>523500</v>
      </c>
    </row>
    <row r="564" spans="1:6" ht="12.75">
      <c r="A564" s="6"/>
      <c r="B564" s="6" t="s">
        <v>321</v>
      </c>
      <c r="C564" s="6">
        <v>620</v>
      </c>
      <c r="D564" s="25" t="s">
        <v>35</v>
      </c>
      <c r="E564" s="83">
        <v>185944.45</v>
      </c>
      <c r="F564" s="65">
        <v>201000</v>
      </c>
    </row>
    <row r="565" spans="1:6" ht="12.75">
      <c r="A565" s="6"/>
      <c r="B565" s="6" t="s">
        <v>321</v>
      </c>
      <c r="C565" s="6">
        <v>631001</v>
      </c>
      <c r="D565" s="25" t="s">
        <v>289</v>
      </c>
      <c r="E565" s="83">
        <v>216.58</v>
      </c>
      <c r="F565" s="61">
        <v>690</v>
      </c>
    </row>
    <row r="566" spans="1:6" ht="12.75">
      <c r="A566" s="6"/>
      <c r="B566" s="6" t="s">
        <v>321</v>
      </c>
      <c r="C566" s="6">
        <v>631002</v>
      </c>
      <c r="D566" s="25" t="s">
        <v>290</v>
      </c>
      <c r="E566" s="83">
        <v>1805.34</v>
      </c>
      <c r="F566" s="61">
        <v>1810</v>
      </c>
    </row>
    <row r="567" spans="1:6" ht="12.75">
      <c r="A567" s="6"/>
      <c r="B567" s="6" t="s">
        <v>321</v>
      </c>
      <c r="C567" s="6">
        <v>632001</v>
      </c>
      <c r="D567" s="25" t="s">
        <v>369</v>
      </c>
      <c r="E567" s="81">
        <v>115255.59</v>
      </c>
      <c r="F567" s="61">
        <v>131979</v>
      </c>
    </row>
    <row r="568" spans="1:6" ht="12.75">
      <c r="A568" s="6"/>
      <c r="B568" s="6" t="s">
        <v>321</v>
      </c>
      <c r="C568" s="6">
        <v>632002</v>
      </c>
      <c r="D568" s="25" t="s">
        <v>370</v>
      </c>
      <c r="E568" s="83">
        <v>2359.8</v>
      </c>
      <c r="F568" s="61">
        <v>2400</v>
      </c>
    </row>
    <row r="569" spans="1:6" ht="12.75">
      <c r="A569" s="6"/>
      <c r="B569" s="6" t="s">
        <v>321</v>
      </c>
      <c r="C569" s="6">
        <v>632003</v>
      </c>
      <c r="D569" s="25" t="s">
        <v>350</v>
      </c>
      <c r="E569" s="83">
        <v>8780.08</v>
      </c>
      <c r="F569" s="61">
        <v>9000</v>
      </c>
    </row>
    <row r="570" spans="1:6" ht="12.75">
      <c r="A570" s="6"/>
      <c r="B570" s="6" t="s">
        <v>321</v>
      </c>
      <c r="C570" s="6">
        <v>632004</v>
      </c>
      <c r="D570" s="25" t="s">
        <v>342</v>
      </c>
      <c r="E570" s="81">
        <v>4152.3</v>
      </c>
      <c r="F570" s="61">
        <v>4500</v>
      </c>
    </row>
    <row r="571" spans="1:7" ht="12.75">
      <c r="A571" s="6"/>
      <c r="B571" s="6" t="s">
        <v>321</v>
      </c>
      <c r="C571" s="6">
        <v>632005</v>
      </c>
      <c r="D571" s="25" t="s">
        <v>349</v>
      </c>
      <c r="E571" s="83">
        <v>3937.33</v>
      </c>
      <c r="F571" s="61">
        <v>4300</v>
      </c>
      <c r="G571" s="35"/>
    </row>
    <row r="572" spans="1:6" ht="12.75">
      <c r="A572" s="6"/>
      <c r="B572" s="6" t="s">
        <v>321</v>
      </c>
      <c r="C572" s="6">
        <v>633001</v>
      </c>
      <c r="D572" s="25" t="s">
        <v>122</v>
      </c>
      <c r="E572" s="83">
        <v>290.25</v>
      </c>
      <c r="F572" s="61">
        <v>500</v>
      </c>
    </row>
    <row r="573" spans="1:6" ht="12.75">
      <c r="A573" s="6"/>
      <c r="B573" s="6" t="s">
        <v>321</v>
      </c>
      <c r="C573" s="6">
        <v>633002</v>
      </c>
      <c r="D573" s="25" t="s">
        <v>371</v>
      </c>
      <c r="E573" s="83">
        <v>1289.62</v>
      </c>
      <c r="F573" s="61">
        <v>2015</v>
      </c>
    </row>
    <row r="574" spans="1:6" ht="12.75">
      <c r="A574" s="6"/>
      <c r="B574" s="6" t="s">
        <v>321</v>
      </c>
      <c r="C574" s="6">
        <v>633003</v>
      </c>
      <c r="D574" s="25" t="s">
        <v>451</v>
      </c>
      <c r="E574" s="83">
        <v>74.87</v>
      </c>
      <c r="F574" s="61">
        <v>100</v>
      </c>
    </row>
    <row r="575" spans="1:6" ht="12.75">
      <c r="A575" s="6"/>
      <c r="B575" s="6" t="s">
        <v>321</v>
      </c>
      <c r="C575" s="6">
        <v>633004</v>
      </c>
      <c r="D575" s="25" t="s">
        <v>105</v>
      </c>
      <c r="E575" s="83">
        <v>571.5</v>
      </c>
      <c r="F575" s="61">
        <v>800</v>
      </c>
    </row>
    <row r="576" spans="1:6" ht="12.75">
      <c r="A576" s="6"/>
      <c r="B576" s="6" t="s">
        <v>321</v>
      </c>
      <c r="C576" s="6">
        <v>633006</v>
      </c>
      <c r="D576" s="25" t="s">
        <v>291</v>
      </c>
      <c r="E576" s="103">
        <v>6828.72</v>
      </c>
      <c r="F576" s="61">
        <v>6950</v>
      </c>
    </row>
    <row r="577" spans="1:6" ht="12.75">
      <c r="A577" s="6"/>
      <c r="B577" s="6" t="s">
        <v>321</v>
      </c>
      <c r="C577" s="6">
        <v>633006</v>
      </c>
      <c r="D577" s="25" t="s">
        <v>333</v>
      </c>
      <c r="E577" s="103">
        <v>2225.91</v>
      </c>
      <c r="F577" s="61">
        <v>2250</v>
      </c>
    </row>
    <row r="578" spans="1:6" ht="12.75">
      <c r="A578" s="6"/>
      <c r="B578" s="6" t="s">
        <v>321</v>
      </c>
      <c r="C578" s="36">
        <v>633009</v>
      </c>
      <c r="D578" s="25" t="s">
        <v>293</v>
      </c>
      <c r="E578" s="103">
        <v>819.59</v>
      </c>
      <c r="F578" s="61">
        <v>1200</v>
      </c>
    </row>
    <row r="579" spans="1:6" ht="12.75">
      <c r="A579" s="6"/>
      <c r="B579" s="6" t="s">
        <v>321</v>
      </c>
      <c r="C579" s="6">
        <v>633010</v>
      </c>
      <c r="D579" s="25" t="s">
        <v>133</v>
      </c>
      <c r="E579" s="103">
        <v>0</v>
      </c>
      <c r="F579" s="61">
        <v>700</v>
      </c>
    </row>
    <row r="580" spans="1:6" ht="12.75">
      <c r="A580" s="6"/>
      <c r="B580" s="6" t="s">
        <v>321</v>
      </c>
      <c r="C580" s="6">
        <v>633013</v>
      </c>
      <c r="D580" s="25" t="s">
        <v>320</v>
      </c>
      <c r="E580" s="83">
        <v>6838.32</v>
      </c>
      <c r="F580" s="65">
        <v>6840</v>
      </c>
    </row>
    <row r="581" spans="1:6" ht="12.75">
      <c r="A581" s="6"/>
      <c r="B581" s="6" t="s">
        <v>321</v>
      </c>
      <c r="C581" s="6">
        <v>634001</v>
      </c>
      <c r="D581" s="25" t="s">
        <v>106</v>
      </c>
      <c r="E581" s="83">
        <v>3150.53</v>
      </c>
      <c r="F581" s="61">
        <v>3200</v>
      </c>
    </row>
    <row r="582" spans="1:6" ht="12.75">
      <c r="A582" s="6"/>
      <c r="B582" s="6" t="s">
        <v>321</v>
      </c>
      <c r="C582" s="6">
        <v>634002</v>
      </c>
      <c r="D582" s="25" t="s">
        <v>107</v>
      </c>
      <c r="E582" s="81">
        <v>651.4</v>
      </c>
      <c r="F582" s="61">
        <v>700</v>
      </c>
    </row>
    <row r="583" spans="1:6" ht="12.75">
      <c r="A583" s="6"/>
      <c r="B583" s="6" t="s">
        <v>321</v>
      </c>
      <c r="C583" s="6">
        <v>634003</v>
      </c>
      <c r="D583" s="25" t="s">
        <v>108</v>
      </c>
      <c r="E583" s="83">
        <v>626.59</v>
      </c>
      <c r="F583" s="61">
        <v>700</v>
      </c>
    </row>
    <row r="584" spans="1:6" ht="12.75">
      <c r="A584" s="6"/>
      <c r="B584" s="6" t="s">
        <v>321</v>
      </c>
      <c r="C584" s="6">
        <v>634004</v>
      </c>
      <c r="D584" s="25" t="s">
        <v>398</v>
      </c>
      <c r="E584" s="83">
        <v>0</v>
      </c>
      <c r="F584" s="61">
        <v>0</v>
      </c>
    </row>
    <row r="585" spans="1:6" ht="12.75">
      <c r="A585" s="6"/>
      <c r="B585" s="6" t="s">
        <v>321</v>
      </c>
      <c r="C585" s="6">
        <v>634005</v>
      </c>
      <c r="D585" s="25" t="s">
        <v>144</v>
      </c>
      <c r="E585" s="83">
        <v>36.5</v>
      </c>
      <c r="F585" s="61">
        <v>38</v>
      </c>
    </row>
    <row r="586" spans="1:6" ht="12.75">
      <c r="A586" s="6"/>
      <c r="B586" s="6" t="s">
        <v>321</v>
      </c>
      <c r="C586" s="6">
        <v>634006</v>
      </c>
      <c r="D586" s="25" t="s">
        <v>294</v>
      </c>
      <c r="E586" s="83">
        <v>0</v>
      </c>
      <c r="F586" s="61">
        <v>0</v>
      </c>
    </row>
    <row r="587" spans="1:6" ht="12.75">
      <c r="A587" s="6"/>
      <c r="B587" s="6" t="s">
        <v>321</v>
      </c>
      <c r="C587" s="6">
        <v>635004</v>
      </c>
      <c r="D587" s="25" t="s">
        <v>458</v>
      </c>
      <c r="E587" s="83">
        <v>78</v>
      </c>
      <c r="F587" s="61">
        <v>80</v>
      </c>
    </row>
    <row r="588" spans="1:6" ht="12.75">
      <c r="A588" s="6"/>
      <c r="B588" s="6" t="s">
        <v>321</v>
      </c>
      <c r="C588" s="6">
        <v>635006</v>
      </c>
      <c r="D588" s="25" t="s">
        <v>334</v>
      </c>
      <c r="E588" s="81">
        <v>1248.52</v>
      </c>
      <c r="F588" s="61">
        <v>1320</v>
      </c>
    </row>
    <row r="589" spans="1:6" ht="12.75">
      <c r="A589" s="6"/>
      <c r="B589" s="6" t="s">
        <v>321</v>
      </c>
      <c r="C589" s="6">
        <v>635009</v>
      </c>
      <c r="D589" s="25" t="s">
        <v>110</v>
      </c>
      <c r="E589" s="83">
        <v>30137.2</v>
      </c>
      <c r="F589" s="61">
        <v>30140</v>
      </c>
    </row>
    <row r="590" spans="1:6" ht="12.75">
      <c r="A590" s="6"/>
      <c r="B590" s="6" t="s">
        <v>321</v>
      </c>
      <c r="C590" s="6">
        <v>636001</v>
      </c>
      <c r="D590" s="25" t="s">
        <v>296</v>
      </c>
      <c r="E590" s="81">
        <v>414.4</v>
      </c>
      <c r="F590" s="61">
        <v>500</v>
      </c>
    </row>
    <row r="591" spans="1:6" ht="12.75">
      <c r="A591" s="6"/>
      <c r="B591" s="6" t="s">
        <v>321</v>
      </c>
      <c r="C591" s="6">
        <v>636002</v>
      </c>
      <c r="D591" s="25" t="s">
        <v>297</v>
      </c>
      <c r="E591" s="83">
        <v>289.56</v>
      </c>
      <c r="F591" s="74">
        <v>350</v>
      </c>
    </row>
    <row r="592" spans="1:6" ht="12.75">
      <c r="A592" s="6"/>
      <c r="B592" s="6" t="s">
        <v>321</v>
      </c>
      <c r="C592" s="6">
        <v>636006</v>
      </c>
      <c r="D592" s="25" t="s">
        <v>595</v>
      </c>
      <c r="E592" s="83">
        <v>5934.91</v>
      </c>
      <c r="F592" s="74">
        <v>6000</v>
      </c>
    </row>
    <row r="593" spans="1:6" ht="12.75">
      <c r="A593" s="6"/>
      <c r="B593" s="6" t="s">
        <v>321</v>
      </c>
      <c r="C593" s="14">
        <v>636008</v>
      </c>
      <c r="D593" s="31" t="s">
        <v>315</v>
      </c>
      <c r="E593" s="81">
        <v>0</v>
      </c>
      <c r="F593" s="61">
        <v>450</v>
      </c>
    </row>
    <row r="594" spans="1:6" ht="12.75">
      <c r="A594" s="6"/>
      <c r="B594" s="6" t="s">
        <v>321</v>
      </c>
      <c r="C594" s="6">
        <v>637003</v>
      </c>
      <c r="D594" s="25" t="s">
        <v>388</v>
      </c>
      <c r="E594" s="83">
        <v>1943.2</v>
      </c>
      <c r="F594" s="61">
        <v>1980</v>
      </c>
    </row>
    <row r="595" spans="1:6" ht="12.75">
      <c r="A595" s="6"/>
      <c r="B595" s="6" t="s">
        <v>321</v>
      </c>
      <c r="C595" s="6">
        <v>637004</v>
      </c>
      <c r="D595" s="25" t="s">
        <v>340</v>
      </c>
      <c r="E595" s="83">
        <v>12504.9</v>
      </c>
      <c r="F595" s="61">
        <v>12900</v>
      </c>
    </row>
    <row r="596" spans="1:6" ht="12.75">
      <c r="A596" s="6"/>
      <c r="B596" s="6" t="s">
        <v>321</v>
      </c>
      <c r="C596" s="6">
        <v>637005</v>
      </c>
      <c r="D596" s="25" t="s">
        <v>312</v>
      </c>
      <c r="E596" s="83">
        <v>4592.82</v>
      </c>
      <c r="F596" s="61">
        <v>4690</v>
      </c>
    </row>
    <row r="597" spans="1:6" ht="12.75">
      <c r="A597" s="6"/>
      <c r="B597" s="6" t="s">
        <v>321</v>
      </c>
      <c r="C597" s="6">
        <v>637006</v>
      </c>
      <c r="D597" s="25" t="s">
        <v>357</v>
      </c>
      <c r="E597" s="83">
        <v>669.96</v>
      </c>
      <c r="F597" s="61">
        <v>1000</v>
      </c>
    </row>
    <row r="598" spans="1:6" ht="12.75">
      <c r="A598" s="6"/>
      <c r="B598" s="6" t="s">
        <v>321</v>
      </c>
      <c r="C598" s="6">
        <v>637012</v>
      </c>
      <c r="D598" s="25" t="s">
        <v>298</v>
      </c>
      <c r="E598" s="83">
        <v>997.27</v>
      </c>
      <c r="F598" s="20">
        <v>1000</v>
      </c>
    </row>
    <row r="599" spans="1:6" ht="12.75">
      <c r="A599" s="6"/>
      <c r="B599" s="6" t="s">
        <v>321</v>
      </c>
      <c r="C599" s="6">
        <v>637014</v>
      </c>
      <c r="D599" s="25" t="s">
        <v>262</v>
      </c>
      <c r="E599" s="83">
        <v>30626.9</v>
      </c>
      <c r="F599" s="61">
        <v>30630</v>
      </c>
    </row>
    <row r="600" spans="1:6" ht="12.75">
      <c r="A600" s="6"/>
      <c r="B600" s="6" t="s">
        <v>321</v>
      </c>
      <c r="C600" s="6">
        <v>637015</v>
      </c>
      <c r="D600" s="25" t="s">
        <v>372</v>
      </c>
      <c r="E600" s="83">
        <v>12940.54</v>
      </c>
      <c r="F600" s="61">
        <v>12985</v>
      </c>
    </row>
    <row r="601" spans="1:6" ht="12.75">
      <c r="A601" s="6"/>
      <c r="B601" s="6" t="s">
        <v>321</v>
      </c>
      <c r="C601" s="6">
        <v>637016</v>
      </c>
      <c r="D601" s="25" t="s">
        <v>40</v>
      </c>
      <c r="E601" s="83">
        <v>6409.99</v>
      </c>
      <c r="F601" s="61">
        <v>6440</v>
      </c>
    </row>
    <row r="602" spans="1:6" ht="12.75">
      <c r="A602" s="6"/>
      <c r="B602" s="6" t="s">
        <v>321</v>
      </c>
      <c r="C602" s="6">
        <v>637017</v>
      </c>
      <c r="D602" s="25" t="s">
        <v>347</v>
      </c>
      <c r="E602" s="83">
        <v>12</v>
      </c>
      <c r="F602" s="61">
        <v>15</v>
      </c>
    </row>
    <row r="603" spans="1:6" ht="12.75">
      <c r="A603" s="6"/>
      <c r="B603" s="6" t="s">
        <v>321</v>
      </c>
      <c r="C603" s="6">
        <v>637027</v>
      </c>
      <c r="D603" s="25" t="s">
        <v>195</v>
      </c>
      <c r="E603" s="83">
        <v>9554</v>
      </c>
      <c r="F603" s="61">
        <v>9560</v>
      </c>
    </row>
    <row r="604" spans="1:6" ht="12.75">
      <c r="A604" s="6"/>
      <c r="B604" s="6" t="s">
        <v>321</v>
      </c>
      <c r="C604" s="6">
        <v>637031</v>
      </c>
      <c r="D604" s="25" t="s">
        <v>596</v>
      </c>
      <c r="E604" s="83">
        <v>892.4</v>
      </c>
      <c r="F604" s="61">
        <v>900</v>
      </c>
    </row>
    <row r="605" spans="1:6" ht="12.75">
      <c r="A605" s="6"/>
      <c r="B605" s="6" t="s">
        <v>321</v>
      </c>
      <c r="C605" s="6">
        <v>637035</v>
      </c>
      <c r="D605" s="25" t="s">
        <v>479</v>
      </c>
      <c r="E605" s="83">
        <v>3071.11</v>
      </c>
      <c r="F605" s="61">
        <v>3090</v>
      </c>
    </row>
    <row r="606" spans="1:6" ht="12.75">
      <c r="A606" s="6"/>
      <c r="B606" s="6" t="s">
        <v>321</v>
      </c>
      <c r="C606" s="14">
        <v>642014</v>
      </c>
      <c r="D606" s="31" t="s">
        <v>506</v>
      </c>
      <c r="E606" s="105">
        <v>27471.23</v>
      </c>
      <c r="F606" s="61">
        <v>27800</v>
      </c>
    </row>
    <row r="607" spans="1:6" ht="12.75">
      <c r="A607" s="6"/>
      <c r="B607" s="6" t="s">
        <v>321</v>
      </c>
      <c r="C607" s="14">
        <v>642015</v>
      </c>
      <c r="D607" s="31" t="s">
        <v>310</v>
      </c>
      <c r="E607" s="81">
        <v>4610.67</v>
      </c>
      <c r="F607" s="61">
        <v>5200</v>
      </c>
    </row>
    <row r="608" spans="1:6" ht="12.75">
      <c r="A608" s="6"/>
      <c r="B608" s="6" t="s">
        <v>321</v>
      </c>
      <c r="C608" s="10">
        <v>642019</v>
      </c>
      <c r="D608" s="25" t="s">
        <v>292</v>
      </c>
      <c r="E608" s="83">
        <v>13750.05</v>
      </c>
      <c r="F608" s="61">
        <v>18236</v>
      </c>
    </row>
    <row r="609" spans="1:8" ht="12.75">
      <c r="A609" s="6"/>
      <c r="B609" s="6"/>
      <c r="C609" s="6"/>
      <c r="D609" s="25" t="s">
        <v>31</v>
      </c>
      <c r="E609" s="85">
        <f>SUM(E563:E608)</f>
        <v>1013571.08</v>
      </c>
      <c r="F609" s="61">
        <f>SUM(F563:F608)</f>
        <v>1080438</v>
      </c>
      <c r="H609" s="35"/>
    </row>
    <row r="610" spans="1:6" ht="12.75">
      <c r="A610" s="8" t="s">
        <v>299</v>
      </c>
      <c r="B610" s="6"/>
      <c r="C610" s="6"/>
      <c r="D610" s="24" t="s">
        <v>300</v>
      </c>
      <c r="E610" s="82"/>
      <c r="F610" s="65"/>
    </row>
    <row r="611" spans="1:6" ht="12.75">
      <c r="A611" s="6"/>
      <c r="B611" s="6" t="s">
        <v>45</v>
      </c>
      <c r="C611" s="14">
        <v>637012</v>
      </c>
      <c r="D611" s="25" t="s">
        <v>300</v>
      </c>
      <c r="E611" s="83">
        <v>5209.04</v>
      </c>
      <c r="F611" s="61">
        <v>5270</v>
      </c>
    </row>
    <row r="612" spans="1:6" ht="12.75">
      <c r="A612" s="6"/>
      <c r="B612" s="6" t="s">
        <v>45</v>
      </c>
      <c r="C612" s="6">
        <v>637035</v>
      </c>
      <c r="D612" s="25" t="s">
        <v>476</v>
      </c>
      <c r="E612" s="83">
        <v>211.73</v>
      </c>
      <c r="F612" s="61">
        <v>230</v>
      </c>
    </row>
    <row r="613" spans="1:6" ht="12.75">
      <c r="A613" s="6"/>
      <c r="B613" s="6"/>
      <c r="C613" s="6"/>
      <c r="D613" s="37" t="s">
        <v>31</v>
      </c>
      <c r="E613" s="85">
        <f>SUM(E611:E612)</f>
        <v>5420.7699999999995</v>
      </c>
      <c r="F613" s="61">
        <f>SUM(F611:F612)</f>
        <v>5500</v>
      </c>
    </row>
    <row r="614" spans="1:6" ht="12.75">
      <c r="A614" s="11" t="s">
        <v>359</v>
      </c>
      <c r="B614" s="21"/>
      <c r="C614" s="11"/>
      <c r="D614" s="28" t="s">
        <v>360</v>
      </c>
      <c r="E614" s="90">
        <f>E641</f>
        <v>159584.4400000001</v>
      </c>
      <c r="F614" s="69">
        <f>F641</f>
        <v>187757</v>
      </c>
    </row>
    <row r="615" spans="1:6" ht="12.75">
      <c r="A615" s="8" t="s">
        <v>361</v>
      </c>
      <c r="B615" s="17"/>
      <c r="C615" s="6"/>
      <c r="D615" s="27" t="s">
        <v>362</v>
      </c>
      <c r="E615" s="80"/>
      <c r="F615" s="65"/>
    </row>
    <row r="616" spans="1:6" ht="12.75">
      <c r="A616" s="8"/>
      <c r="B616" s="17" t="s">
        <v>36</v>
      </c>
      <c r="C616" s="6">
        <v>610</v>
      </c>
      <c r="D616" s="25" t="s">
        <v>39</v>
      </c>
      <c r="E616" s="83">
        <v>53379.64</v>
      </c>
      <c r="F616" s="65">
        <v>60000</v>
      </c>
    </row>
    <row r="617" spans="1:6" ht="12.75">
      <c r="A617" s="8"/>
      <c r="B617" s="17" t="s">
        <v>36</v>
      </c>
      <c r="C617" s="6">
        <v>620</v>
      </c>
      <c r="D617" s="25" t="s">
        <v>35</v>
      </c>
      <c r="E617" s="83">
        <v>19553.68</v>
      </c>
      <c r="F617" s="65">
        <v>22000</v>
      </c>
    </row>
    <row r="618" spans="1:6" ht="12.75">
      <c r="A618" s="6"/>
      <c r="B618" s="17" t="s">
        <v>36</v>
      </c>
      <c r="C618" s="6">
        <v>632001</v>
      </c>
      <c r="D618" s="25" t="s">
        <v>383</v>
      </c>
      <c r="E618" s="83">
        <v>2473.15</v>
      </c>
      <c r="F618" s="65">
        <v>3570</v>
      </c>
    </row>
    <row r="619" spans="1:6" ht="12.75">
      <c r="A619" s="6"/>
      <c r="B619" s="17" t="s">
        <v>36</v>
      </c>
      <c r="C619" s="6">
        <v>632003</v>
      </c>
      <c r="D619" s="25" t="s">
        <v>350</v>
      </c>
      <c r="E619" s="83">
        <v>7.8</v>
      </c>
      <c r="F619" s="65">
        <v>350</v>
      </c>
    </row>
    <row r="620" spans="1:6" ht="12.75">
      <c r="A620" s="6"/>
      <c r="B620" s="17" t="s">
        <v>36</v>
      </c>
      <c r="C620" s="6">
        <v>632005</v>
      </c>
      <c r="D620" s="25" t="s">
        <v>349</v>
      </c>
      <c r="E620" s="83">
        <v>114.92</v>
      </c>
      <c r="F620" s="65">
        <v>200</v>
      </c>
    </row>
    <row r="621" spans="1:6" ht="12.75">
      <c r="A621" s="6"/>
      <c r="B621" s="17" t="s">
        <v>36</v>
      </c>
      <c r="C621" s="6">
        <v>633004</v>
      </c>
      <c r="D621" s="25" t="s">
        <v>338</v>
      </c>
      <c r="E621" s="83">
        <v>708.33</v>
      </c>
      <c r="F621" s="65">
        <v>1010</v>
      </c>
    </row>
    <row r="622" spans="1:6" ht="12.75">
      <c r="A622" s="6"/>
      <c r="B622" s="17" t="s">
        <v>36</v>
      </c>
      <c r="C622" s="6">
        <v>633006</v>
      </c>
      <c r="D622" s="25" t="s">
        <v>291</v>
      </c>
      <c r="E622" s="83">
        <v>18337.33</v>
      </c>
      <c r="F622" s="65">
        <v>20820</v>
      </c>
    </row>
    <row r="623" spans="1:6" ht="12.75">
      <c r="A623" s="6"/>
      <c r="B623" s="17" t="s">
        <v>36</v>
      </c>
      <c r="C623" s="6">
        <v>633010</v>
      </c>
      <c r="D623" s="25" t="s">
        <v>133</v>
      </c>
      <c r="E623" s="83">
        <v>685.39</v>
      </c>
      <c r="F623" s="65">
        <v>1120</v>
      </c>
    </row>
    <row r="624" spans="1:6" ht="12.75">
      <c r="A624" s="6"/>
      <c r="B624" s="17" t="s">
        <v>36</v>
      </c>
      <c r="C624" s="6">
        <v>633011</v>
      </c>
      <c r="D624" s="25" t="s">
        <v>384</v>
      </c>
      <c r="E624" s="83">
        <v>40098.41</v>
      </c>
      <c r="F624" s="65">
        <v>44640</v>
      </c>
    </row>
    <row r="625" spans="1:6" ht="12.75">
      <c r="A625" s="6"/>
      <c r="B625" s="17" t="s">
        <v>36</v>
      </c>
      <c r="C625" s="6">
        <v>634001</v>
      </c>
      <c r="D625" s="25" t="s">
        <v>106</v>
      </c>
      <c r="E625" s="83">
        <v>5316.48</v>
      </c>
      <c r="F625" s="65">
        <v>6000</v>
      </c>
    </row>
    <row r="626" spans="1:6" ht="12.75">
      <c r="A626" s="6"/>
      <c r="B626" s="17" t="s">
        <v>36</v>
      </c>
      <c r="C626" s="6">
        <v>634002</v>
      </c>
      <c r="D626" s="25" t="s">
        <v>107</v>
      </c>
      <c r="E626" s="83">
        <v>2521.63</v>
      </c>
      <c r="F626" s="65">
        <v>2530</v>
      </c>
    </row>
    <row r="627" spans="1:6" ht="12.75">
      <c r="A627" s="6"/>
      <c r="B627" s="17" t="s">
        <v>36</v>
      </c>
      <c r="C627" s="6">
        <v>634003</v>
      </c>
      <c r="D627" s="25" t="s">
        <v>108</v>
      </c>
      <c r="E627" s="83">
        <v>84.68</v>
      </c>
      <c r="F627" s="65">
        <v>300</v>
      </c>
    </row>
    <row r="628" spans="1:6" ht="12.75">
      <c r="A628" s="6"/>
      <c r="B628" s="17" t="s">
        <v>36</v>
      </c>
      <c r="C628" s="6">
        <v>635004</v>
      </c>
      <c r="D628" s="25" t="s">
        <v>564</v>
      </c>
      <c r="E628" s="83">
        <v>508.42</v>
      </c>
      <c r="F628" s="65">
        <v>510</v>
      </c>
    </row>
    <row r="629" spans="1:6" ht="12.75">
      <c r="A629" s="6"/>
      <c r="B629" s="17" t="s">
        <v>36</v>
      </c>
      <c r="C629" s="6">
        <v>636001</v>
      </c>
      <c r="D629" s="25" t="s">
        <v>296</v>
      </c>
      <c r="E629" s="83">
        <v>5355.75</v>
      </c>
      <c r="F629" s="65">
        <v>5400</v>
      </c>
    </row>
    <row r="630" spans="1:6" ht="12.75">
      <c r="A630" s="6"/>
      <c r="B630" s="17" t="s">
        <v>36</v>
      </c>
      <c r="C630" s="6">
        <v>637004</v>
      </c>
      <c r="D630" s="25" t="s">
        <v>340</v>
      </c>
      <c r="E630" s="83">
        <v>831.7</v>
      </c>
      <c r="F630" s="65">
        <v>2050</v>
      </c>
    </row>
    <row r="631" spans="1:6" ht="12.75">
      <c r="A631" s="6"/>
      <c r="B631" s="17" t="s">
        <v>36</v>
      </c>
      <c r="C631" s="6">
        <v>637005</v>
      </c>
      <c r="D631" s="25" t="s">
        <v>312</v>
      </c>
      <c r="E631" s="83">
        <v>4275.04</v>
      </c>
      <c r="F631" s="65">
        <v>4300</v>
      </c>
    </row>
    <row r="632" spans="1:6" ht="12.75">
      <c r="A632" s="6"/>
      <c r="B632" s="17" t="s">
        <v>36</v>
      </c>
      <c r="C632" s="6">
        <v>637012</v>
      </c>
      <c r="D632" s="25" t="s">
        <v>298</v>
      </c>
      <c r="E632" s="83">
        <v>929.17</v>
      </c>
      <c r="F632" s="65">
        <v>970</v>
      </c>
    </row>
    <row r="633" spans="1:6" ht="12.75">
      <c r="A633" s="6"/>
      <c r="B633" s="17" t="s">
        <v>36</v>
      </c>
      <c r="C633" s="6">
        <v>637016</v>
      </c>
      <c r="D633" s="25" t="s">
        <v>40</v>
      </c>
      <c r="E633" s="83">
        <v>680.21</v>
      </c>
      <c r="F633" s="65">
        <v>750</v>
      </c>
    </row>
    <row r="634" spans="1:6" ht="12.75">
      <c r="A634" s="6"/>
      <c r="B634" s="17" t="s">
        <v>36</v>
      </c>
      <c r="C634" s="6">
        <v>637017</v>
      </c>
      <c r="D634" s="25" t="s">
        <v>385</v>
      </c>
      <c r="E634" s="83">
        <v>0</v>
      </c>
      <c r="F634" s="65">
        <v>50</v>
      </c>
    </row>
    <row r="635" spans="1:6" ht="12.75">
      <c r="A635" s="6"/>
      <c r="B635" s="17" t="s">
        <v>36</v>
      </c>
      <c r="C635" s="6">
        <v>637035</v>
      </c>
      <c r="D635" s="25" t="s">
        <v>498</v>
      </c>
      <c r="E635" s="83">
        <v>1915.89</v>
      </c>
      <c r="F635" s="65">
        <v>2000</v>
      </c>
    </row>
    <row r="636" spans="1:6" ht="12.75">
      <c r="A636" s="6"/>
      <c r="B636" s="17" t="s">
        <v>36</v>
      </c>
      <c r="C636" s="6">
        <v>637040</v>
      </c>
      <c r="D636" s="25" t="s">
        <v>386</v>
      </c>
      <c r="E636" s="83">
        <v>221.65</v>
      </c>
      <c r="F636" s="65">
        <v>230</v>
      </c>
    </row>
    <row r="637" spans="1:6" ht="12.75">
      <c r="A637" s="6"/>
      <c r="B637" s="17" t="s">
        <v>36</v>
      </c>
      <c r="C637" s="6">
        <v>637044</v>
      </c>
      <c r="D637" s="25" t="s">
        <v>522</v>
      </c>
      <c r="E637" s="83">
        <v>33.28</v>
      </c>
      <c r="F637" s="65">
        <v>1200</v>
      </c>
    </row>
    <row r="638" spans="1:6" ht="12.75">
      <c r="A638" s="6"/>
      <c r="B638" s="17" t="s">
        <v>36</v>
      </c>
      <c r="C638" s="6">
        <v>642014</v>
      </c>
      <c r="D638" s="25" t="s">
        <v>540</v>
      </c>
      <c r="E638" s="83">
        <v>1286.07</v>
      </c>
      <c r="F638" s="65">
        <v>1700</v>
      </c>
    </row>
    <row r="639" spans="1:6" ht="12.75">
      <c r="A639" s="6"/>
      <c r="B639" s="17" t="s">
        <v>36</v>
      </c>
      <c r="C639" s="6">
        <v>642015</v>
      </c>
      <c r="D639" s="25" t="s">
        <v>523</v>
      </c>
      <c r="E639" s="83">
        <v>265.82</v>
      </c>
      <c r="F639" s="65">
        <v>300</v>
      </c>
    </row>
    <row r="640" spans="1:6" ht="12.75">
      <c r="A640" s="6"/>
      <c r="B640" s="17" t="s">
        <v>36</v>
      </c>
      <c r="C640" s="6">
        <v>713004</v>
      </c>
      <c r="D640" s="25" t="s">
        <v>575</v>
      </c>
      <c r="E640" s="83">
        <v>0</v>
      </c>
      <c r="F640" s="65">
        <v>5757</v>
      </c>
    </row>
    <row r="641" spans="1:6" ht="12.75">
      <c r="A641" s="6"/>
      <c r="B641" s="6"/>
      <c r="C641" s="6"/>
      <c r="D641" s="25" t="s">
        <v>31</v>
      </c>
      <c r="E641" s="85">
        <f>SUM(E616:E640)</f>
        <v>159584.4400000001</v>
      </c>
      <c r="F641" s="68">
        <f>SUM(F616:F640)</f>
        <v>187757</v>
      </c>
    </row>
    <row r="642" spans="1:6" ht="12.75">
      <c r="A642" s="7"/>
      <c r="B642" s="7"/>
      <c r="C642" s="7"/>
      <c r="D642" s="7" t="s">
        <v>301</v>
      </c>
      <c r="E642" s="90">
        <f>E614+E561+E488+E390+E347+E324+E215+E211+E205+E192+E137+E77+E50+E39+E5</f>
        <v>9780583.229999999</v>
      </c>
      <c r="F642" s="69">
        <f>F614+F561+F488+F390+F347+F324+F215+F211+F205+F192+F137+F77+F50+F39+F5</f>
        <v>10332098</v>
      </c>
    </row>
    <row r="644" ht="12.75">
      <c r="D644" s="59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Kardhordó Martina, Ing.</cp:lastModifiedBy>
  <cp:lastPrinted>2024-03-12T15:40:11Z</cp:lastPrinted>
  <dcterms:created xsi:type="dcterms:W3CDTF">2013-10-25T06:34:10Z</dcterms:created>
  <dcterms:modified xsi:type="dcterms:W3CDTF">2024-04-16T12:32:27Z</dcterms:modified>
  <cp:category/>
  <cp:version/>
  <cp:contentType/>
  <cp:contentStatus/>
</cp:coreProperties>
</file>